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345" yWindow="2625" windowWidth="7608" windowHeight="3530" activeTab="2"/>
  </bookViews>
  <sheets>
    <sheet name="Лист1" sheetId="1" r:id="rId1"/>
    <sheet name="Лист1 (2)" sheetId="2" r:id="rId2"/>
    <sheet name="Лист1 (3)" sheetId="3" r:id="rId3"/>
    <sheet name="Лист3" sheetId="4" r:id="rId4"/>
  </sheets>
  <definedNames>
    <definedName name="_xlnm.Print_Area" localSheetId="1">'Лист1 (2)'!$A$1:$L$97</definedName>
  </definedNames>
  <calcPr fullCalcOnLoad="1"/>
</workbook>
</file>

<file path=xl/sharedStrings.xml><?xml version="1.0" encoding="utf-8"?>
<sst xmlns="http://schemas.openxmlformats.org/spreadsheetml/2006/main" count="694" uniqueCount="142">
  <si>
    <t>Найменування сортиментів</t>
  </si>
  <si>
    <t>ПДВ</t>
  </si>
  <si>
    <t>Відпускна ціна</t>
  </si>
  <si>
    <t>м3</t>
  </si>
  <si>
    <t>Оптова ціна</t>
  </si>
  <si>
    <t>ХВОЙНИЙ</t>
  </si>
  <si>
    <t>ХВОЙНИЙ   СУХИЙ</t>
  </si>
  <si>
    <t>М/ЛИСТЯНИЙ</t>
  </si>
  <si>
    <t>на н/о п/матеріал</t>
  </si>
  <si>
    <t xml:space="preserve">Брус </t>
  </si>
  <si>
    <t xml:space="preserve">Паливні пучки </t>
  </si>
  <si>
    <t>Головний економіст                                                                   А. В. Шульга</t>
  </si>
  <si>
    <t>на обрізний п/м</t>
  </si>
  <si>
    <t>Тирса</t>
  </si>
  <si>
    <t>Фуговка обрізного пиломатеріалу на станку СФ-4-1К</t>
  </si>
  <si>
    <t>Один.  виміру</t>
  </si>
  <si>
    <t>Розпилювання сиров.  на пилорамі  “ВУДМАЙЗЕР”</t>
  </si>
  <si>
    <t>Обрізування необріз. пиломатеріалу на станках КС та С-6-2</t>
  </si>
  <si>
    <t>товщиною 25мм</t>
  </si>
  <si>
    <t xml:space="preserve">товщиною 50мм </t>
  </si>
  <si>
    <t>1 сорт</t>
  </si>
  <si>
    <t>м2</t>
  </si>
  <si>
    <t>2 сорт</t>
  </si>
  <si>
    <t>Облицювальна дощечка</t>
  </si>
  <si>
    <t>відбірна</t>
  </si>
  <si>
    <t>3 сорт</t>
  </si>
  <si>
    <t>Плінтуси</t>
  </si>
  <si>
    <t>Наличники</t>
  </si>
  <si>
    <t>п/м</t>
  </si>
  <si>
    <t xml:space="preserve">Дошка суха шпунтована для підлоги        </t>
  </si>
  <si>
    <t>1 сорт                                        товщ. 30 мм. і б.</t>
  </si>
  <si>
    <t>2 сорт                             товщ. 30 мм. і б.</t>
  </si>
  <si>
    <t>Штахет</t>
  </si>
  <si>
    <t>Горбильний</t>
  </si>
  <si>
    <t>Блокхаус</t>
  </si>
  <si>
    <t>товщиною 28 мм</t>
  </si>
  <si>
    <t>товщиною 38 мм</t>
  </si>
  <si>
    <t>Чернігівське обласне управління лісового та мисливського господарства</t>
  </si>
  <si>
    <t xml:space="preserve"> Ціни на продукцію переробки на умовах франко-нижній склад   </t>
  </si>
  <si>
    <t>ЦЕХ ПЕРЕРОБКИ</t>
  </si>
  <si>
    <t xml:space="preserve">            ЗАТВЕРДЖУЮ:</t>
  </si>
  <si>
    <t xml:space="preserve">                                    Директор ДП "Городнянський лісгосп"</t>
  </si>
  <si>
    <t>Обробка пиломатеріалу на станку СР-6-1</t>
  </si>
  <si>
    <t>ДЕРЖАВНЕ ПІДПРИЄМСТВО  "ГОРОДНЯНСЬКЕ  ЛІСОВЕ  ГОСПОДАРСТВО"</t>
  </si>
  <si>
    <t>Од. вим.</t>
  </si>
  <si>
    <t>Ціна без ПДВ</t>
  </si>
  <si>
    <t>Деревина дров'яна промислового використання</t>
  </si>
  <si>
    <t>Клас якості A</t>
  </si>
  <si>
    <t>Клас якості B</t>
  </si>
  <si>
    <t>Клас якості C</t>
  </si>
  <si>
    <t>Клас якості D</t>
  </si>
  <si>
    <t>25-34 см</t>
  </si>
  <si>
    <t>до 14 см</t>
  </si>
  <si>
    <t>15-24 см</t>
  </si>
  <si>
    <t>35 см і б.</t>
  </si>
  <si>
    <t>до 19 см</t>
  </si>
  <si>
    <t>20-29 см</t>
  </si>
  <si>
    <t>30-34 см</t>
  </si>
  <si>
    <t>35-39 см</t>
  </si>
  <si>
    <t>40-49 см</t>
  </si>
  <si>
    <t>50-59 см</t>
  </si>
  <si>
    <t>60 см і б.</t>
  </si>
  <si>
    <t>дуб</t>
  </si>
  <si>
    <t>20-24 см</t>
  </si>
  <si>
    <t>30 см і б.</t>
  </si>
  <si>
    <t>15-29 см</t>
  </si>
  <si>
    <t>Пиломатеріал обрізний             довжиною 2,5-6,0 м</t>
  </si>
  <si>
    <t>Групи діаметрів (за серединним обміром),             см</t>
  </si>
  <si>
    <t>Мінімальні довжини сортиментів, м:</t>
  </si>
  <si>
    <t>2,0-4,0</t>
  </si>
  <si>
    <t>2,0 і б.</t>
  </si>
  <si>
    <t>ясен, клен, граб, акація</t>
  </si>
  <si>
    <t>береза</t>
  </si>
  <si>
    <t>вільха</t>
  </si>
  <si>
    <t>осика, тополя</t>
  </si>
  <si>
    <t>Хмиз</t>
  </si>
  <si>
    <t>Найменування</t>
  </si>
  <si>
    <t>Групи порід за теплотворною здатністю</t>
  </si>
  <si>
    <t>Пиломатеріал обрізний довжиною до 2,5 м</t>
  </si>
  <si>
    <t>Пиломатеріал обрізний довж. 2,5-6,0м.                          (із сухостійної деревини)</t>
  </si>
  <si>
    <t>Діаметр</t>
  </si>
  <si>
    <t>Лісоматеріали круглі штабель                              порода сосна довжиною 2,0-4,0 м</t>
  </si>
  <si>
    <t>Ціна з              ПДВ</t>
  </si>
  <si>
    <t>Ціна з             ПДВ</t>
  </si>
  <si>
    <t xml:space="preserve">                                ЗАТВЕРДЖУЮ:</t>
  </si>
  <si>
    <t xml:space="preserve">сосна, ялина, модрина </t>
  </si>
  <si>
    <t>до 2,0 м</t>
  </si>
  <si>
    <t>до 2,5 м</t>
  </si>
  <si>
    <t>2,0 м і більше</t>
  </si>
  <si>
    <t>Ціна               без ПДВ</t>
  </si>
  <si>
    <t>Ціна                           з ПДВ</t>
  </si>
  <si>
    <t>Ціна                          без ПДВ</t>
  </si>
  <si>
    <t>Ціна                             з ПДВ</t>
  </si>
  <si>
    <t>Ціна                            без ПДВ</t>
  </si>
  <si>
    <t>Ціна                               без ПДВ</t>
  </si>
  <si>
    <t>Ціна                            з ПДВ</t>
  </si>
  <si>
    <t>2,5 і б.</t>
  </si>
  <si>
    <t>2,5 м і більше</t>
  </si>
  <si>
    <t>товщиною до 30мм</t>
  </si>
  <si>
    <t>товщиною 30мм і б.</t>
  </si>
  <si>
    <t>1 сорт т. до 30 мм</t>
  </si>
  <si>
    <t>1 сорт т. 30 мм і б.</t>
  </si>
  <si>
    <t>2 сорт т. до 30 мм</t>
  </si>
  <si>
    <t>2 сорт т. 30 мм і б.</t>
  </si>
  <si>
    <t>3 сорт т. до 30 мм</t>
  </si>
  <si>
    <t>3 сорт т. 30 мм і б.</t>
  </si>
  <si>
    <t>4 сорт т. до 30 мм</t>
  </si>
  <si>
    <t>4 сорт т.до 30 мм</t>
  </si>
  <si>
    <t>4 сорт т. 30 мм і б.</t>
  </si>
  <si>
    <t>не лімітується</t>
  </si>
  <si>
    <t>2,1 м і більше</t>
  </si>
  <si>
    <t xml:space="preserve"> 2,5 м і більше</t>
  </si>
  <si>
    <t>Головний економіст                                                                                   А. В. Шульга</t>
  </si>
  <si>
    <t>*Прейскурант цін на умовах франко-двір споживача діє за умови вивезення з лісосіки до споживача на відстані до 25 км.</t>
  </si>
  <si>
    <t>1,0 м і більше</t>
  </si>
  <si>
    <t>1,0 і б.</t>
  </si>
  <si>
    <t xml:space="preserve"> Прейскурант цін на лісоматеріали круглі на умовах франко-нижній склад, франко-двір споживача*  </t>
  </si>
  <si>
    <t xml:space="preserve">    Головний інженер                                                                                     О. В. Демянцев</t>
  </si>
  <si>
    <t xml:space="preserve"> Прейскурант цін на лісоматеріали круглі на умовах франко-проміжний склад   </t>
  </si>
  <si>
    <t xml:space="preserve"> Прейскурант цін на лісоматеріали круглі на умовах франко-верхній склад</t>
  </si>
  <si>
    <t>Деревина дров'яна непромислового використання                                           для населення</t>
  </si>
  <si>
    <t>Деревина дров'яна непромислового використання для організацій</t>
  </si>
  <si>
    <t>Пиломатеріал необрізний довжиною                            до 2,5 м</t>
  </si>
  <si>
    <t>Пиломатеріал необрізний довжиною                                               2,5-6,0 м.</t>
  </si>
  <si>
    <t>Пиломатеріал обрізний довжиною 1,6-2,5 м</t>
  </si>
  <si>
    <t>Пиломатеріал обрізний довжиною до 1,5 м</t>
  </si>
  <si>
    <t xml:space="preserve">                              Директор ДП "Городнянський лісгосп"</t>
  </si>
  <si>
    <t xml:space="preserve">                                ________________ В. В. Реуцький</t>
  </si>
  <si>
    <t>Ціни діють з 01.01.2021 р.</t>
  </si>
  <si>
    <t xml:space="preserve">                         ______________________В. В. Реуцький</t>
  </si>
  <si>
    <t xml:space="preserve">                             Директор ДП "Городнянський лісгосп"</t>
  </si>
  <si>
    <t xml:space="preserve">                         Директор ДП "Городнянський лісгосп"</t>
  </si>
  <si>
    <t xml:space="preserve">                              ________________ В. В. Реуцький</t>
  </si>
  <si>
    <t>Ціни діють з 01.04.2021 р.</t>
  </si>
  <si>
    <r>
      <t>;</t>
    </r>
    <r>
      <rPr>
        <sz val="20"/>
        <rFont val="Times New Roman"/>
        <family val="1"/>
      </rPr>
      <t xml:space="preserve">15100 Чернігівська обл., м. Городня, вул. Жовтнева, 54  </t>
    </r>
    <r>
      <rPr>
        <sz val="20"/>
        <rFont val="Wingdings 2"/>
        <family val="1"/>
      </rPr>
      <t>'</t>
    </r>
    <r>
      <rPr>
        <sz val="20"/>
        <rFont val="Times New Roman"/>
        <family val="1"/>
      </rPr>
      <t xml:space="preserve">  </t>
    </r>
    <r>
      <rPr>
        <i/>
        <sz val="20"/>
        <rFont val="Times New Roman"/>
        <family val="1"/>
      </rPr>
      <t>директор 2-19-70</t>
    </r>
    <r>
      <rPr>
        <sz val="20"/>
        <rFont val="Times New Roman"/>
        <family val="1"/>
      </rPr>
      <t xml:space="preserve">, </t>
    </r>
    <r>
      <rPr>
        <i/>
        <sz val="20"/>
        <rFont val="Times New Roman"/>
        <family val="1"/>
      </rPr>
      <t>відділ збуту 2-35-41, ФАКС 2-18-23, гол.інженер 2-10-97</t>
    </r>
  </si>
  <si>
    <r>
      <t>;</t>
    </r>
    <r>
      <rPr>
        <sz val="18"/>
        <rFont val="Times New Roman"/>
        <family val="1"/>
      </rPr>
      <t xml:space="preserve">15100 Чернігівська обл., м. Городня, вул. Жовтнева, 54  </t>
    </r>
    <r>
      <rPr>
        <sz val="18"/>
        <rFont val="Wingdings 2"/>
        <family val="1"/>
      </rPr>
      <t>'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відділ збуту 2-35-41, ФАКС 2-18-23, директор 2-19-70, гол.інженер 2-10-97</t>
    </r>
  </si>
  <si>
    <t>Пиломатеріал необрізний довж.            2,5-6,0 м (із сухостійної деревини)</t>
  </si>
  <si>
    <r>
      <t>м</t>
    </r>
    <r>
      <rPr>
        <vertAlign val="superscript"/>
        <sz val="23"/>
        <rFont val="Arial Cyr"/>
        <family val="0"/>
      </rPr>
      <t>3</t>
    </r>
  </si>
  <si>
    <r>
      <t xml:space="preserve">І група - </t>
    </r>
    <r>
      <rPr>
        <sz val="23"/>
        <rFont val="Arial Cyr"/>
        <family val="0"/>
      </rPr>
      <t>дуб, бук, ясен, граб, клен, в'яз, модрина, акація</t>
    </r>
  </si>
  <si>
    <r>
      <t xml:space="preserve">І група - </t>
    </r>
    <r>
      <rPr>
        <sz val="23"/>
        <rFont val="Arial Cyr"/>
        <family val="0"/>
      </rPr>
      <t>береза</t>
    </r>
  </si>
  <si>
    <r>
      <t xml:space="preserve">ІІ група - </t>
    </r>
    <r>
      <rPr>
        <sz val="23"/>
        <rFont val="Arial Cyr"/>
        <family val="0"/>
      </rPr>
      <t>сосна, вільха</t>
    </r>
  </si>
  <si>
    <r>
      <t xml:space="preserve">ІІІ група - </t>
    </r>
    <r>
      <rPr>
        <sz val="23"/>
        <rFont val="Arial Cyr"/>
        <family val="0"/>
      </rPr>
      <t>ялина, осика, липа, ялиця, тополя, верба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</si>
</sst>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u val="single"/>
      <sz val="13.5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i/>
      <sz val="14"/>
      <name val="Arial Cyr"/>
      <family val="0"/>
    </font>
    <font>
      <b/>
      <u val="single"/>
      <sz val="28"/>
      <name val="Baskerville Old Face"/>
      <family val="1"/>
    </font>
    <font>
      <b/>
      <sz val="20"/>
      <name val="Arial Cyr"/>
      <family val="0"/>
    </font>
    <font>
      <b/>
      <i/>
      <sz val="20"/>
      <name val="Arial Cyr"/>
      <family val="0"/>
    </font>
    <font>
      <sz val="20"/>
      <name val="Arial Cyr"/>
      <family val="0"/>
    </font>
    <font>
      <b/>
      <i/>
      <sz val="21"/>
      <name val="Arial Cyr"/>
      <family val="0"/>
    </font>
    <font>
      <b/>
      <sz val="28"/>
      <name val="Baskerville Old Face"/>
      <family val="1"/>
    </font>
    <font>
      <b/>
      <u val="single"/>
      <sz val="26"/>
      <name val="Baskerville Old Face"/>
      <family val="1"/>
    </font>
    <font>
      <sz val="26"/>
      <name val="Baskerville Old Face"/>
      <family val="1"/>
    </font>
    <font>
      <sz val="20"/>
      <name val="Wingdings"/>
      <family val="0"/>
    </font>
    <font>
      <sz val="20"/>
      <name val="Times New Roman"/>
      <family val="1"/>
    </font>
    <font>
      <sz val="20"/>
      <name val="Wingdings 2"/>
      <family val="1"/>
    </font>
    <font>
      <i/>
      <sz val="20"/>
      <name val="Times New Roman"/>
      <family val="1"/>
    </font>
    <font>
      <b/>
      <sz val="18"/>
      <name val="Arial Cyr"/>
      <family val="2"/>
    </font>
    <font>
      <sz val="18"/>
      <name val="Arial Cyr"/>
      <family val="2"/>
    </font>
    <font>
      <sz val="26"/>
      <name val="Bodoni MT Poster Compressed"/>
      <family val="1"/>
    </font>
    <font>
      <b/>
      <sz val="28"/>
      <name val="Bodoni MT Poster Compressed"/>
      <family val="1"/>
    </font>
    <font>
      <b/>
      <u val="single"/>
      <sz val="26"/>
      <name val="Bodoni MT Poster Compressed"/>
      <family val="1"/>
    </font>
    <font>
      <sz val="18"/>
      <name val="Wingdings"/>
      <family val="0"/>
    </font>
    <font>
      <sz val="18"/>
      <name val="Times New Roman"/>
      <family val="1"/>
    </font>
    <font>
      <sz val="18"/>
      <name val="Wingdings 2"/>
      <family val="1"/>
    </font>
    <font>
      <i/>
      <sz val="18"/>
      <name val="Times New Roman"/>
      <family val="1"/>
    </font>
    <font>
      <b/>
      <sz val="23"/>
      <name val="Arial Cyr"/>
      <family val="0"/>
    </font>
    <font>
      <b/>
      <i/>
      <sz val="23"/>
      <name val="Arial Cyr"/>
      <family val="0"/>
    </font>
    <font>
      <sz val="23"/>
      <name val="Arial Cyr"/>
      <family val="0"/>
    </font>
    <font>
      <vertAlign val="superscript"/>
      <sz val="2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10"/>
      <name val="Arial Cyr"/>
      <family val="0"/>
    </font>
    <font>
      <b/>
      <sz val="2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FF0000"/>
      <name val="Arial Cyr"/>
      <family val="0"/>
    </font>
    <font>
      <b/>
      <sz val="23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1" fontId="16" fillId="33" borderId="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2" fontId="18" fillId="0" borderId="16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2" fontId="16" fillId="0" borderId="18" xfId="0" applyNumberFormat="1" applyFont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center"/>
    </xf>
    <xf numFmtId="2" fontId="18" fillId="0" borderId="13" xfId="0" applyNumberFormat="1" applyFont="1" applyBorder="1" applyAlignment="1">
      <alignment horizontal="right"/>
    </xf>
    <xf numFmtId="2" fontId="18" fillId="0" borderId="12" xfId="0" applyNumberFormat="1" applyFont="1" applyBorder="1" applyAlignment="1">
      <alignment horizontal="right"/>
    </xf>
    <xf numFmtId="2" fontId="16" fillId="0" borderId="14" xfId="0" applyNumberFormat="1" applyFont="1" applyBorder="1" applyAlignment="1">
      <alignment horizontal="right"/>
    </xf>
    <xf numFmtId="2" fontId="18" fillId="0" borderId="2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right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center"/>
    </xf>
    <xf numFmtId="2" fontId="18" fillId="0" borderId="26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6" fillId="0" borderId="11" xfId="0" applyNumberFormat="1" applyFont="1" applyBorder="1" applyAlignment="1">
      <alignment horizontal="right"/>
    </xf>
    <xf numFmtId="2" fontId="18" fillId="0" borderId="27" xfId="0" applyNumberFormat="1" applyFont="1" applyBorder="1" applyAlignment="1">
      <alignment horizontal="right"/>
    </xf>
    <xf numFmtId="2" fontId="18" fillId="0" borderId="28" xfId="0" applyNumberFormat="1" applyFont="1" applyBorder="1" applyAlignment="1">
      <alignment horizontal="right"/>
    </xf>
    <xf numFmtId="2" fontId="16" fillId="0" borderId="29" xfId="0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0" fontId="17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2" fontId="18" fillId="0" borderId="30" xfId="0" applyNumberFormat="1" applyFont="1" applyBorder="1" applyAlignment="1">
      <alignment horizontal="right"/>
    </xf>
    <xf numFmtId="2" fontId="18" fillId="0" borderId="33" xfId="0" applyNumberFormat="1" applyFont="1" applyBorder="1" applyAlignment="1">
      <alignment horizontal="right"/>
    </xf>
    <xf numFmtId="2" fontId="16" fillId="0" borderId="34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0" fontId="17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/>
    </xf>
    <xf numFmtId="0" fontId="18" fillId="0" borderId="37" xfId="0" applyFont="1" applyBorder="1" applyAlignment="1">
      <alignment horizontal="center"/>
    </xf>
    <xf numFmtId="2" fontId="18" fillId="0" borderId="35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6" fillId="0" borderId="39" xfId="0" applyNumberFormat="1" applyFont="1" applyBorder="1" applyAlignment="1">
      <alignment horizontal="right"/>
    </xf>
    <xf numFmtId="2" fontId="18" fillId="0" borderId="36" xfId="0" applyNumberFormat="1" applyFont="1" applyBorder="1" applyAlignment="1">
      <alignment horizontal="right"/>
    </xf>
    <xf numFmtId="0" fontId="18" fillId="0" borderId="40" xfId="0" applyFont="1" applyBorder="1" applyAlignment="1">
      <alignment horizontal="center"/>
    </xf>
    <xf numFmtId="2" fontId="18" fillId="0" borderId="41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16" fillId="0" borderId="43" xfId="0" applyNumberFormat="1" applyFont="1" applyBorder="1" applyAlignment="1">
      <alignment horizontal="right"/>
    </xf>
    <xf numFmtId="2" fontId="18" fillId="0" borderId="44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8" fillId="0" borderId="45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2" fontId="18" fillId="0" borderId="38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0" fontId="17" fillId="0" borderId="30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/>
    </xf>
    <xf numFmtId="2" fontId="18" fillId="0" borderId="33" xfId="0" applyNumberFormat="1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0" fontId="17" fillId="0" borderId="41" xfId="0" applyFont="1" applyBorder="1" applyAlignment="1">
      <alignment/>
    </xf>
    <xf numFmtId="0" fontId="18" fillId="0" borderId="42" xfId="0" applyFont="1" applyBorder="1" applyAlignment="1">
      <alignment horizontal="left"/>
    </xf>
    <xf numFmtId="2" fontId="18" fillId="0" borderId="47" xfId="0" applyNumberFormat="1" applyFont="1" applyBorder="1" applyAlignment="1">
      <alignment horizontal="right"/>
    </xf>
    <xf numFmtId="2" fontId="18" fillId="0" borderId="48" xfId="0" applyNumberFormat="1" applyFont="1" applyBorder="1" applyAlignment="1">
      <alignment horizontal="right"/>
    </xf>
    <xf numFmtId="2" fontId="16" fillId="0" borderId="49" xfId="0" applyNumberFormat="1" applyFont="1" applyBorder="1" applyAlignment="1">
      <alignment horizontal="right"/>
    </xf>
    <xf numFmtId="2" fontId="18" fillId="0" borderId="47" xfId="0" applyNumberFormat="1" applyFont="1" applyBorder="1" applyAlignment="1">
      <alignment horizontal="center"/>
    </xf>
    <xf numFmtId="2" fontId="18" fillId="0" borderId="48" xfId="0" applyNumberFormat="1" applyFont="1" applyBorder="1" applyAlignment="1">
      <alignment horizontal="center"/>
    </xf>
    <xf numFmtId="2" fontId="16" fillId="0" borderId="49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/>
    </xf>
    <xf numFmtId="2" fontId="18" fillId="0" borderId="17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18" fillId="0" borderId="45" xfId="0" applyFont="1" applyBorder="1" applyAlignment="1">
      <alignment horizontal="left"/>
    </xf>
    <xf numFmtId="2" fontId="18" fillId="0" borderId="35" xfId="0" applyNumberFormat="1" applyFont="1" applyBorder="1" applyAlignment="1">
      <alignment/>
    </xf>
    <xf numFmtId="2" fontId="18" fillId="0" borderId="38" xfId="0" applyNumberFormat="1" applyFont="1" applyBorder="1" applyAlignment="1">
      <alignment/>
    </xf>
    <xf numFmtId="2" fontId="18" fillId="0" borderId="39" xfId="0" applyNumberFormat="1" applyFont="1" applyBorder="1" applyAlignment="1">
      <alignment/>
    </xf>
    <xf numFmtId="2" fontId="18" fillId="0" borderId="47" xfId="0" applyNumberFormat="1" applyFont="1" applyBorder="1" applyAlignment="1">
      <alignment/>
    </xf>
    <xf numFmtId="2" fontId="18" fillId="0" borderId="48" xfId="0" applyNumberFormat="1" applyFont="1" applyBorder="1" applyAlignment="1">
      <alignment/>
    </xf>
    <xf numFmtId="2" fontId="18" fillId="0" borderId="49" xfId="0" applyNumberFormat="1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5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5" xfId="0" applyFont="1" applyBorder="1" applyAlignment="1">
      <alignment horizontal="right"/>
    </xf>
    <xf numFmtId="0" fontId="18" fillId="0" borderId="37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9" xfId="0" applyFont="1" applyBorder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7" fillId="0" borderId="2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wrapText="1"/>
    </xf>
    <xf numFmtId="2" fontId="38" fillId="0" borderId="12" xfId="0" applyNumberFormat="1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27" xfId="0" applyFont="1" applyBorder="1" applyAlignment="1">
      <alignment horizontal="left" wrapText="1"/>
    </xf>
    <xf numFmtId="0" fontId="38" fillId="0" borderId="28" xfId="0" applyFont="1" applyBorder="1" applyAlignment="1">
      <alignment horizontal="center" wrapText="1"/>
    </xf>
    <xf numFmtId="2" fontId="38" fillId="0" borderId="28" xfId="0" applyNumberFormat="1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26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1" fontId="75" fillId="0" borderId="12" xfId="0" applyNumberFormat="1" applyFont="1" applyBorder="1" applyAlignment="1">
      <alignment horizontal="center" wrapText="1"/>
    </xf>
    <xf numFmtId="1" fontId="36" fillId="0" borderId="12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51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2" fontId="38" fillId="0" borderId="52" xfId="0" applyNumberFormat="1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6" fillId="33" borderId="13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left"/>
    </xf>
    <xf numFmtId="2" fontId="38" fillId="33" borderId="12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27" xfId="0" applyFont="1" applyFill="1" applyBorder="1" applyAlignment="1">
      <alignment horizontal="left"/>
    </xf>
    <xf numFmtId="0" fontId="38" fillId="33" borderId="28" xfId="0" applyFont="1" applyFill="1" applyBorder="1" applyAlignment="1">
      <alignment horizontal="center"/>
    </xf>
    <xf numFmtId="2" fontId="38" fillId="33" borderId="28" xfId="0" applyNumberFormat="1" applyFont="1" applyFill="1" applyBorder="1" applyAlignment="1">
      <alignment horizontal="center"/>
    </xf>
    <xf numFmtId="0" fontId="36" fillId="33" borderId="28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1" fontId="36" fillId="33" borderId="12" xfId="0" applyNumberFormat="1" applyFont="1" applyFill="1" applyBorder="1" applyAlignment="1">
      <alignment horizontal="center"/>
    </xf>
    <xf numFmtId="1" fontId="36" fillId="33" borderId="10" xfId="0" applyNumberFormat="1" applyFont="1" applyFill="1" applyBorder="1" applyAlignment="1">
      <alignment horizontal="center"/>
    </xf>
    <xf numFmtId="2" fontId="38" fillId="33" borderId="42" xfId="0" applyNumberFormat="1" applyFont="1" applyFill="1" applyBorder="1" applyAlignment="1">
      <alignment horizontal="center"/>
    </xf>
    <xf numFmtId="1" fontId="36" fillId="33" borderId="42" xfId="0" applyNumberFormat="1" applyFont="1" applyFill="1" applyBorder="1" applyAlignment="1">
      <alignment horizontal="center"/>
    </xf>
    <xf numFmtId="1" fontId="76" fillId="33" borderId="12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2" fontId="38" fillId="33" borderId="0" xfId="0" applyNumberFormat="1" applyFont="1" applyFill="1" applyBorder="1" applyAlignment="1">
      <alignment horizontal="center"/>
    </xf>
    <xf numFmtId="1" fontId="36" fillId="33" borderId="0" xfId="0" applyNumberFormat="1" applyFont="1" applyFill="1" applyBorder="1" applyAlignment="1">
      <alignment horizontal="center"/>
    </xf>
    <xf numFmtId="2" fontId="38" fillId="33" borderId="0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33" borderId="51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2" fontId="38" fillId="33" borderId="15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2" fontId="38" fillId="33" borderId="52" xfId="0" applyNumberFormat="1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27" xfId="0" applyFont="1" applyBorder="1" applyAlignment="1">
      <alignment horizontal="left"/>
    </xf>
    <xf numFmtId="0" fontId="38" fillId="0" borderId="28" xfId="0" applyFont="1" applyBorder="1" applyAlignment="1">
      <alignment horizontal="center"/>
    </xf>
    <xf numFmtId="2" fontId="38" fillId="0" borderId="28" xfId="0" applyNumberFormat="1" applyFont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1" fontId="36" fillId="0" borderId="42" xfId="0" applyNumberFormat="1" applyFont="1" applyBorder="1" applyAlignment="1">
      <alignment horizontal="center"/>
    </xf>
    <xf numFmtId="1" fontId="36" fillId="0" borderId="38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6" fillId="0" borderId="53" xfId="0" applyFont="1" applyBorder="1" applyAlignment="1">
      <alignment horizontal="left" wrapText="1"/>
    </xf>
    <xf numFmtId="0" fontId="36" fillId="0" borderId="54" xfId="0" applyFont="1" applyBorder="1" applyAlignment="1">
      <alignment horizontal="left" wrapText="1"/>
    </xf>
    <xf numFmtId="0" fontId="36" fillId="0" borderId="4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1" fontId="36" fillId="0" borderId="49" xfId="0" applyNumberFormat="1" applyFont="1" applyBorder="1" applyAlignment="1">
      <alignment horizontal="center" vertical="center" wrapText="1"/>
    </xf>
    <xf numFmtId="1" fontId="36" fillId="0" borderId="39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2" fontId="38" fillId="0" borderId="48" xfId="0" applyNumberFormat="1" applyFont="1" applyBorder="1" applyAlignment="1">
      <alignment horizontal="center" vertical="center" wrapText="1"/>
    </xf>
    <xf numFmtId="2" fontId="38" fillId="0" borderId="38" xfId="0" applyNumberFormat="1" applyFont="1" applyBorder="1" applyAlignment="1">
      <alignment horizontal="center" vertical="center" wrapText="1"/>
    </xf>
    <xf numFmtId="0" fontId="36" fillId="0" borderId="57" xfId="0" applyFont="1" applyBorder="1" applyAlignment="1">
      <alignment horizontal="left" wrapText="1"/>
    </xf>
    <xf numFmtId="0" fontId="38" fillId="0" borderId="55" xfId="0" applyFont="1" applyBorder="1" applyAlignment="1">
      <alignment horizontal="left" wrapText="1"/>
    </xf>
    <xf numFmtId="0" fontId="38" fillId="0" borderId="22" xfId="0" applyFont="1" applyBorder="1" applyAlignment="1">
      <alignment horizontal="left" wrapText="1"/>
    </xf>
    <xf numFmtId="0" fontId="36" fillId="0" borderId="58" xfId="0" applyFont="1" applyBorder="1" applyAlignment="1">
      <alignment horizontal="center" wrapText="1"/>
    </xf>
    <xf numFmtId="0" fontId="36" fillId="0" borderId="59" xfId="0" applyFont="1" applyBorder="1" applyAlignment="1">
      <alignment horizontal="center" wrapText="1"/>
    </xf>
    <xf numFmtId="0" fontId="36" fillId="0" borderId="60" xfId="0" applyFont="1" applyBorder="1" applyAlignment="1">
      <alignment horizontal="center" wrapText="1"/>
    </xf>
    <xf numFmtId="0" fontId="37" fillId="0" borderId="5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left" wrapText="1"/>
    </xf>
    <xf numFmtId="0" fontId="36" fillId="0" borderId="22" xfId="0" applyFont="1" applyBorder="1" applyAlignment="1">
      <alignment horizontal="left" wrapText="1"/>
    </xf>
    <xf numFmtId="0" fontId="37" fillId="0" borderId="12" xfId="0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2" fontId="38" fillId="0" borderId="28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6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36" fillId="0" borderId="29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6" fillId="0" borderId="4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wrapText="1"/>
    </xf>
    <xf numFmtId="0" fontId="36" fillId="0" borderId="61" xfId="0" applyFont="1" applyBorder="1" applyAlignment="1">
      <alignment horizontal="center" wrapText="1"/>
    </xf>
    <xf numFmtId="0" fontId="36" fillId="0" borderId="67" xfId="0" applyFont="1" applyBorder="1" applyAlignment="1">
      <alignment horizont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 shrinkToFit="1"/>
    </xf>
    <xf numFmtId="0" fontId="38" fillId="0" borderId="55" xfId="0" applyFont="1" applyBorder="1" applyAlignment="1">
      <alignment horizontal="center" vertical="center" wrapText="1" shrinkToFit="1"/>
    </xf>
    <xf numFmtId="0" fontId="38" fillId="0" borderId="22" xfId="0" applyFont="1" applyBorder="1" applyAlignment="1">
      <alignment horizontal="center" vertical="center" wrapText="1" shrinkToFit="1"/>
    </xf>
    <xf numFmtId="0" fontId="36" fillId="33" borderId="58" xfId="0" applyFont="1" applyFill="1" applyBorder="1" applyAlignment="1">
      <alignment horizontal="center" wrapText="1"/>
    </xf>
    <xf numFmtId="0" fontId="36" fillId="33" borderId="59" xfId="0" applyFont="1" applyFill="1" applyBorder="1" applyAlignment="1">
      <alignment horizontal="center" wrapText="1"/>
    </xf>
    <xf numFmtId="0" fontId="36" fillId="33" borderId="60" xfId="0" applyFont="1" applyFill="1" applyBorder="1" applyAlignment="1">
      <alignment horizontal="center" wrapText="1"/>
    </xf>
    <xf numFmtId="0" fontId="17" fillId="33" borderId="57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36" fillId="33" borderId="57" xfId="0" applyFont="1" applyFill="1" applyBorder="1" applyAlignment="1">
      <alignment horizontal="left" wrapText="1"/>
    </xf>
    <xf numFmtId="0" fontId="36" fillId="33" borderId="55" xfId="0" applyFont="1" applyFill="1" applyBorder="1" applyAlignment="1">
      <alignment horizontal="left" wrapText="1"/>
    </xf>
    <xf numFmtId="0" fontId="36" fillId="33" borderId="22" xfId="0" applyFont="1" applyFill="1" applyBorder="1" applyAlignment="1">
      <alignment horizontal="left" wrapText="1"/>
    </xf>
    <xf numFmtId="0" fontId="36" fillId="33" borderId="57" xfId="0" applyFont="1" applyFill="1" applyBorder="1" applyAlignment="1">
      <alignment horizontal="left" wrapText="1" shrinkToFit="1"/>
    </xf>
    <xf numFmtId="0" fontId="38" fillId="33" borderId="55" xfId="0" applyFont="1" applyFill="1" applyBorder="1" applyAlignment="1">
      <alignment horizontal="left" wrapText="1" shrinkToFit="1"/>
    </xf>
    <xf numFmtId="0" fontId="38" fillId="33" borderId="22" xfId="0" applyFont="1" applyFill="1" applyBorder="1" applyAlignment="1">
      <alignment horizontal="left" wrapText="1" shrinkToFit="1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6" fillId="33" borderId="58" xfId="0" applyFont="1" applyFill="1" applyBorder="1" applyAlignment="1">
      <alignment horizontal="center"/>
    </xf>
    <xf numFmtId="0" fontId="36" fillId="33" borderId="59" xfId="0" applyFont="1" applyFill="1" applyBorder="1" applyAlignment="1">
      <alignment horizontal="center"/>
    </xf>
    <xf numFmtId="0" fontId="36" fillId="33" borderId="6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37" fillId="33" borderId="55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1" fontId="36" fillId="33" borderId="29" xfId="0" applyNumberFormat="1" applyFont="1" applyFill="1" applyBorder="1" applyAlignment="1">
      <alignment horizontal="center" vertical="center"/>
    </xf>
    <xf numFmtId="1" fontId="36" fillId="33" borderId="49" xfId="0" applyNumberFormat="1" applyFont="1" applyFill="1" applyBorder="1" applyAlignment="1">
      <alignment horizontal="center" vertical="center"/>
    </xf>
    <xf numFmtId="1" fontId="36" fillId="33" borderId="39" xfId="0" applyNumberFormat="1" applyFont="1" applyFill="1" applyBorder="1" applyAlignment="1">
      <alignment horizontal="center" vertical="center"/>
    </xf>
    <xf numFmtId="2" fontId="38" fillId="33" borderId="48" xfId="0" applyNumberFormat="1" applyFont="1" applyFill="1" applyBorder="1" applyAlignment="1">
      <alignment horizontal="center" vertical="center"/>
    </xf>
    <xf numFmtId="2" fontId="38" fillId="33" borderId="38" xfId="0" applyNumberFormat="1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horizontal="center" vertical="center" wrapText="1"/>
    </xf>
    <xf numFmtId="0" fontId="38" fillId="33" borderId="59" xfId="0" applyFont="1" applyFill="1" applyBorder="1" applyAlignment="1">
      <alignment horizontal="center" vertical="center" wrapText="1"/>
    </xf>
    <xf numFmtId="0" fontId="38" fillId="33" borderId="60" xfId="0" applyFont="1" applyFill="1" applyBorder="1" applyAlignment="1">
      <alignment horizontal="center" vertical="center" wrapText="1"/>
    </xf>
    <xf numFmtId="0" fontId="37" fillId="33" borderId="57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2" fontId="38" fillId="33" borderId="28" xfId="0" applyNumberFormat="1" applyFont="1" applyFill="1" applyBorder="1" applyAlignment="1">
      <alignment horizontal="center" vertical="center"/>
    </xf>
    <xf numFmtId="0" fontId="36" fillId="33" borderId="68" xfId="0" applyFont="1" applyFill="1" applyBorder="1" applyAlignment="1">
      <alignment horizontal="center"/>
    </xf>
    <xf numFmtId="2" fontId="38" fillId="33" borderId="12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36" fillId="33" borderId="66" xfId="0" applyFont="1" applyFill="1" applyBorder="1" applyAlignment="1">
      <alignment horizontal="center"/>
    </xf>
    <xf numFmtId="0" fontId="36" fillId="33" borderId="61" xfId="0" applyFont="1" applyFill="1" applyBorder="1" applyAlignment="1">
      <alignment horizontal="center"/>
    </xf>
    <xf numFmtId="0" fontId="36" fillId="33" borderId="67" xfId="0" applyFont="1" applyFill="1" applyBorder="1" applyAlignment="1">
      <alignment horizontal="center"/>
    </xf>
    <xf numFmtId="0" fontId="36" fillId="33" borderId="29" xfId="0" applyFont="1" applyFill="1" applyBorder="1" applyAlignment="1">
      <alignment horizontal="center" vertical="center"/>
    </xf>
    <xf numFmtId="0" fontId="36" fillId="33" borderId="49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7" fillId="33" borderId="56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49" xfId="0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37" fillId="33" borderId="55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56" xfId="0" applyFont="1" applyFill="1" applyBorder="1" applyAlignment="1">
      <alignment horizontal="center"/>
    </xf>
    <xf numFmtId="0" fontId="36" fillId="33" borderId="53" xfId="0" applyFont="1" applyFill="1" applyBorder="1" applyAlignment="1">
      <alignment horizontal="left" wrapText="1" shrinkToFit="1"/>
    </xf>
    <xf numFmtId="0" fontId="36" fillId="33" borderId="54" xfId="0" applyFont="1" applyFill="1" applyBorder="1" applyAlignment="1">
      <alignment horizontal="left" wrapText="1" shrinkToFit="1"/>
    </xf>
    <xf numFmtId="0" fontId="36" fillId="33" borderId="45" xfId="0" applyFont="1" applyFill="1" applyBorder="1" applyAlignment="1">
      <alignment horizontal="left" wrapText="1" shrinkToFi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4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69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2" fillId="0" borderId="7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62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0" borderId="7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2" fontId="17" fillId="0" borderId="74" xfId="0" applyNumberFormat="1" applyFont="1" applyBorder="1" applyAlignment="1">
      <alignment horizontal="center"/>
    </xf>
    <xf numFmtId="2" fontId="17" fillId="0" borderId="75" xfId="0" applyNumberFormat="1" applyFont="1" applyBorder="1" applyAlignment="1">
      <alignment horizontal="center"/>
    </xf>
    <xf numFmtId="2" fontId="17" fillId="0" borderId="76" xfId="0" applyNumberFormat="1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2" fontId="38" fillId="0" borderId="28" xfId="0" applyNumberFormat="1" applyFont="1" applyBorder="1" applyAlignment="1">
      <alignment horizontal="center" vertical="center"/>
    </xf>
    <xf numFmtId="2" fontId="38" fillId="0" borderId="48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" fontId="36" fillId="0" borderId="14" xfId="0" applyNumberFormat="1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2" fontId="38" fillId="0" borderId="38" xfId="0" applyNumberFormat="1" applyFont="1" applyBorder="1" applyAlignment="1">
      <alignment horizontal="center" vertical="center"/>
    </xf>
    <xf numFmtId="1" fontId="36" fillId="0" borderId="29" xfId="0" applyNumberFormat="1" applyFont="1" applyBorder="1" applyAlignment="1">
      <alignment horizontal="center" vertical="center"/>
    </xf>
    <xf numFmtId="1" fontId="36" fillId="0" borderId="39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1" fontId="36" fillId="0" borderId="49" xfId="0" applyNumberFormat="1" applyFont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60" zoomScaleNormal="60" zoomScalePageLayoutView="0" workbookViewId="0" topLeftCell="A58">
      <selection activeCell="A56" sqref="A56:B56"/>
    </sheetView>
  </sheetViews>
  <sheetFormatPr defaultColWidth="9.00390625" defaultRowHeight="12.75"/>
  <cols>
    <col min="1" max="1" width="22.875" style="0" customWidth="1"/>
    <col min="2" max="2" width="17.375" style="0" customWidth="1"/>
    <col min="3" max="3" width="19.625" style="0" customWidth="1"/>
    <col min="4" max="4" width="18.00390625" style="0" customWidth="1"/>
    <col min="5" max="5" width="20.75390625" style="0" customWidth="1"/>
    <col min="6" max="6" width="18.00390625" style="0" customWidth="1"/>
    <col min="7" max="7" width="21.00390625" style="0" customWidth="1"/>
    <col min="8" max="12" width="18.00390625" style="0" customWidth="1"/>
  </cols>
  <sheetData>
    <row r="1" spans="1:12" ht="24.75">
      <c r="A1" s="2"/>
      <c r="B1" s="2"/>
      <c r="C1" s="2"/>
      <c r="D1" s="2"/>
      <c r="E1" s="2"/>
      <c r="F1" s="2"/>
      <c r="G1" s="259" t="s">
        <v>84</v>
      </c>
      <c r="H1" s="259"/>
      <c r="I1" s="259"/>
      <c r="J1" s="259"/>
      <c r="K1" s="259"/>
      <c r="L1" s="259"/>
    </row>
    <row r="2" spans="1:12" ht="24.75">
      <c r="A2" s="2"/>
      <c r="B2" s="2"/>
      <c r="C2" s="2"/>
      <c r="D2" s="2"/>
      <c r="E2" s="2"/>
      <c r="F2" s="2"/>
      <c r="G2" s="294" t="s">
        <v>131</v>
      </c>
      <c r="H2" s="294"/>
      <c r="I2" s="294"/>
      <c r="J2" s="294"/>
      <c r="K2" s="294"/>
      <c r="L2" s="294"/>
    </row>
    <row r="3" spans="1:12" ht="11.25" customHeight="1">
      <c r="A3" s="2"/>
      <c r="B3" s="2"/>
      <c r="C3" s="2"/>
      <c r="D3" s="2"/>
      <c r="E3" s="2"/>
      <c r="F3" s="2"/>
      <c r="G3" s="35"/>
      <c r="H3" s="35"/>
      <c r="I3" s="35"/>
      <c r="J3" s="35"/>
      <c r="K3" s="35"/>
      <c r="L3" s="35"/>
    </row>
    <row r="4" spans="1:12" ht="30.75" customHeight="1">
      <c r="A4" s="2"/>
      <c r="B4" s="2"/>
      <c r="C4" s="2"/>
      <c r="D4" s="2"/>
      <c r="E4" s="2"/>
      <c r="F4" s="2"/>
      <c r="G4" s="259" t="s">
        <v>132</v>
      </c>
      <c r="H4" s="259"/>
      <c r="I4" s="259"/>
      <c r="J4" s="259"/>
      <c r="K4" s="259"/>
      <c r="L4" s="259"/>
    </row>
    <row r="5" spans="1:11" ht="17.25">
      <c r="A5" s="295"/>
      <c r="B5" s="296"/>
      <c r="C5" s="296"/>
      <c r="D5" s="2"/>
      <c r="E5" s="2"/>
      <c r="F5" s="2"/>
      <c r="G5" s="7"/>
      <c r="H5" s="7"/>
      <c r="I5" s="7"/>
      <c r="J5" s="7"/>
      <c r="K5" s="7"/>
    </row>
    <row r="6" spans="1:11" ht="25.5">
      <c r="A6" s="36" t="s">
        <v>133</v>
      </c>
      <c r="B6" s="36"/>
      <c r="C6" s="36"/>
      <c r="D6" s="2"/>
      <c r="E6" s="2"/>
      <c r="F6" s="2"/>
      <c r="G6" s="2"/>
      <c r="H6" s="2"/>
      <c r="I6" s="2"/>
      <c r="J6" s="2"/>
      <c r="K6" s="2"/>
    </row>
    <row r="7" spans="1:11" ht="12.75">
      <c r="A7" s="11"/>
      <c r="B7" s="11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33.75">
      <c r="A9" s="297" t="s">
        <v>37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</row>
    <row r="10" spans="1:12" ht="35.25">
      <c r="A10" s="293" t="s">
        <v>43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12" ht="23.25" customHeight="1">
      <c r="A11" s="303" t="s">
        <v>116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</row>
    <row r="12" spans="1:12" ht="27" customHeight="1">
      <c r="A12" s="308" t="s">
        <v>134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</row>
    <row r="13" spans="9:11" ht="12" customHeight="1" thickBot="1">
      <c r="I13" s="10"/>
      <c r="J13" s="10"/>
      <c r="K13" s="10"/>
    </row>
    <row r="14" spans="1:12" ht="102.75" customHeight="1">
      <c r="A14" s="306" t="s">
        <v>67</v>
      </c>
      <c r="B14" s="304" t="s">
        <v>44</v>
      </c>
      <c r="C14" s="300" t="s">
        <v>47</v>
      </c>
      <c r="D14" s="301"/>
      <c r="E14" s="300" t="s">
        <v>48</v>
      </c>
      <c r="F14" s="301"/>
      <c r="G14" s="300" t="s">
        <v>49</v>
      </c>
      <c r="H14" s="301"/>
      <c r="I14" s="300" t="s">
        <v>50</v>
      </c>
      <c r="J14" s="301"/>
      <c r="K14" s="300" t="s">
        <v>46</v>
      </c>
      <c r="L14" s="302"/>
    </row>
    <row r="15" spans="1:12" ht="61.5" customHeight="1" thickBot="1">
      <c r="A15" s="307"/>
      <c r="B15" s="305"/>
      <c r="C15" s="22" t="s">
        <v>89</v>
      </c>
      <c r="D15" s="22" t="s">
        <v>90</v>
      </c>
      <c r="E15" s="22" t="s">
        <v>89</v>
      </c>
      <c r="F15" s="22" t="s">
        <v>90</v>
      </c>
      <c r="G15" s="22" t="s">
        <v>89</v>
      </c>
      <c r="H15" s="22" t="s">
        <v>90</v>
      </c>
      <c r="I15" s="22" t="s">
        <v>89</v>
      </c>
      <c r="J15" s="22" t="s">
        <v>90</v>
      </c>
      <c r="K15" s="22" t="s">
        <v>89</v>
      </c>
      <c r="L15" s="23" t="s">
        <v>90</v>
      </c>
    </row>
    <row r="16" spans="1:12" ht="29.25">
      <c r="A16" s="275" t="s">
        <v>62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7"/>
    </row>
    <row r="17" spans="1:12" ht="89.25" customHeight="1">
      <c r="A17" s="278" t="s">
        <v>68</v>
      </c>
      <c r="B17" s="262"/>
      <c r="C17" s="260" t="s">
        <v>87</v>
      </c>
      <c r="D17" s="261"/>
      <c r="E17" s="261"/>
      <c r="F17" s="261"/>
      <c r="G17" s="261"/>
      <c r="H17" s="261"/>
      <c r="I17" s="261"/>
      <c r="J17" s="262"/>
      <c r="K17" s="260"/>
      <c r="L17" s="263"/>
    </row>
    <row r="18" spans="1:12" ht="32.25">
      <c r="A18" s="163" t="s">
        <v>55</v>
      </c>
      <c r="B18" s="164" t="s">
        <v>137</v>
      </c>
      <c r="C18" s="165"/>
      <c r="D18" s="165"/>
      <c r="E18" s="165"/>
      <c r="F18" s="165"/>
      <c r="G18" s="165"/>
      <c r="H18" s="165"/>
      <c r="I18" s="165"/>
      <c r="J18" s="165"/>
      <c r="K18" s="284"/>
      <c r="L18" s="316"/>
    </row>
    <row r="19" spans="1:12" ht="33">
      <c r="A19" s="166" t="s">
        <v>56</v>
      </c>
      <c r="B19" s="164" t="s">
        <v>137</v>
      </c>
      <c r="C19" s="164"/>
      <c r="D19" s="164"/>
      <c r="E19" s="167"/>
      <c r="F19" s="168"/>
      <c r="G19" s="167">
        <f aca="true" t="shared" si="0" ref="G19:G24">H19/1.2</f>
        <v>2070.8333333333335</v>
      </c>
      <c r="H19" s="168">
        <f>200+'Лист1 (2)'!H20</f>
        <v>2485</v>
      </c>
      <c r="I19" s="167">
        <f aca="true" t="shared" si="1" ref="I19:I24">J19/1.2</f>
        <v>1758.3333333333335</v>
      </c>
      <c r="J19" s="168">
        <f>200+'Лист1 (2)'!J20</f>
        <v>2110</v>
      </c>
      <c r="K19" s="284"/>
      <c r="L19" s="316"/>
    </row>
    <row r="20" spans="1:12" ht="33">
      <c r="A20" s="166" t="s">
        <v>57</v>
      </c>
      <c r="B20" s="164" t="s">
        <v>137</v>
      </c>
      <c r="C20" s="167"/>
      <c r="D20" s="168"/>
      <c r="E20" s="167"/>
      <c r="F20" s="168"/>
      <c r="G20" s="167">
        <f t="shared" si="0"/>
        <v>2504.166666666667</v>
      </c>
      <c r="H20" s="168">
        <f>200+'Лист1 (2)'!H21</f>
        <v>3005</v>
      </c>
      <c r="I20" s="167">
        <f t="shared" si="1"/>
        <v>2229.166666666667</v>
      </c>
      <c r="J20" s="168">
        <f>200+'Лист1 (2)'!J21</f>
        <v>2675</v>
      </c>
      <c r="K20" s="284"/>
      <c r="L20" s="316"/>
    </row>
    <row r="21" spans="1:12" ht="33">
      <c r="A21" s="166" t="s">
        <v>58</v>
      </c>
      <c r="B21" s="164" t="s">
        <v>137</v>
      </c>
      <c r="C21" s="164"/>
      <c r="D21" s="168"/>
      <c r="E21" s="167"/>
      <c r="F21" s="168"/>
      <c r="G21" s="167">
        <f t="shared" si="0"/>
        <v>2858.3333333333335</v>
      </c>
      <c r="H21" s="168">
        <f>200+'Лист1 (2)'!H22</f>
        <v>3430</v>
      </c>
      <c r="I21" s="167">
        <f t="shared" si="1"/>
        <v>2612.5</v>
      </c>
      <c r="J21" s="168">
        <f>200+'Лист1 (2)'!J22</f>
        <v>3135</v>
      </c>
      <c r="K21" s="284"/>
      <c r="L21" s="316"/>
    </row>
    <row r="22" spans="1:12" ht="33">
      <c r="A22" s="166" t="s">
        <v>59</v>
      </c>
      <c r="B22" s="164" t="s">
        <v>137</v>
      </c>
      <c r="C22" s="167"/>
      <c r="D22" s="168"/>
      <c r="E22" s="167"/>
      <c r="F22" s="168"/>
      <c r="G22" s="167">
        <f t="shared" si="0"/>
        <v>2983.3333333333335</v>
      </c>
      <c r="H22" s="168">
        <f>200+'Лист1 (2)'!H23</f>
        <v>3580</v>
      </c>
      <c r="I22" s="167">
        <f t="shared" si="1"/>
        <v>2650</v>
      </c>
      <c r="J22" s="168">
        <f>200+'Лист1 (2)'!J23</f>
        <v>3180</v>
      </c>
      <c r="K22" s="284"/>
      <c r="L22" s="316"/>
    </row>
    <row r="23" spans="1:12" ht="33">
      <c r="A23" s="166" t="s">
        <v>60</v>
      </c>
      <c r="B23" s="164" t="s">
        <v>137</v>
      </c>
      <c r="C23" s="167"/>
      <c r="D23" s="168"/>
      <c r="E23" s="167"/>
      <c r="F23" s="168"/>
      <c r="G23" s="167">
        <f t="shared" si="0"/>
        <v>3083.3333333333335</v>
      </c>
      <c r="H23" s="168">
        <f>200+'Лист1 (2)'!H24</f>
        <v>3700</v>
      </c>
      <c r="I23" s="167">
        <f t="shared" si="1"/>
        <v>2750</v>
      </c>
      <c r="J23" s="168">
        <f>200+'Лист1 (2)'!J24</f>
        <v>3300</v>
      </c>
      <c r="K23" s="284"/>
      <c r="L23" s="316"/>
    </row>
    <row r="24" spans="1:12" ht="33.75" thickBot="1">
      <c r="A24" s="169" t="s">
        <v>61</v>
      </c>
      <c r="B24" s="170" t="s">
        <v>137</v>
      </c>
      <c r="C24" s="171"/>
      <c r="D24" s="172"/>
      <c r="E24" s="171"/>
      <c r="F24" s="172"/>
      <c r="G24" s="171">
        <f t="shared" si="0"/>
        <v>3291.666666666667</v>
      </c>
      <c r="H24" s="172">
        <f>200+'Лист1 (2)'!H25</f>
        <v>3950</v>
      </c>
      <c r="I24" s="167">
        <f t="shared" si="1"/>
        <v>2875</v>
      </c>
      <c r="J24" s="168">
        <f>200+'Лист1 (2)'!J25</f>
        <v>3450</v>
      </c>
      <c r="K24" s="315"/>
      <c r="L24" s="317"/>
    </row>
    <row r="25" spans="1:12" ht="29.25">
      <c r="A25" s="275" t="s">
        <v>62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7"/>
    </row>
    <row r="26" spans="1:12" ht="101.25" customHeight="1">
      <c r="A26" s="278" t="s">
        <v>68</v>
      </c>
      <c r="B26" s="262"/>
      <c r="C26" s="260" t="s">
        <v>115</v>
      </c>
      <c r="D26" s="262"/>
      <c r="E26" s="260" t="s">
        <v>115</v>
      </c>
      <c r="F26" s="262"/>
      <c r="G26" s="260" t="s">
        <v>96</v>
      </c>
      <c r="H26" s="262"/>
      <c r="I26" s="260" t="s">
        <v>96</v>
      </c>
      <c r="J26" s="262"/>
      <c r="K26" s="260" t="s">
        <v>69</v>
      </c>
      <c r="L26" s="263"/>
    </row>
    <row r="27" spans="1:12" ht="32.25">
      <c r="A27" s="163" t="s">
        <v>55</v>
      </c>
      <c r="B27" s="164" t="s">
        <v>137</v>
      </c>
      <c r="C27" s="165"/>
      <c r="D27" s="162"/>
      <c r="E27" s="165"/>
      <c r="F27" s="162"/>
      <c r="G27" s="165"/>
      <c r="H27" s="162"/>
      <c r="I27" s="165"/>
      <c r="J27" s="162"/>
      <c r="K27" s="289">
        <f>L27/1.2</f>
        <v>554.1666666666667</v>
      </c>
      <c r="L27" s="309">
        <v>665</v>
      </c>
    </row>
    <row r="28" spans="1:12" ht="33">
      <c r="A28" s="166" t="s">
        <v>56</v>
      </c>
      <c r="B28" s="164" t="s">
        <v>137</v>
      </c>
      <c r="C28" s="164"/>
      <c r="D28" s="173"/>
      <c r="E28" s="167">
        <f aca="true" t="shared" si="2" ref="E28:E33">F28/1.2</f>
        <v>3955.8333333333335</v>
      </c>
      <c r="F28" s="174">
        <f>200+'Лист1 (2)'!F29</f>
        <v>4747</v>
      </c>
      <c r="G28" s="167">
        <f aca="true" t="shared" si="3" ref="G28:G33">H28/1.2</f>
        <v>3650</v>
      </c>
      <c r="H28" s="174">
        <f>200+'Лист1 (2)'!H29</f>
        <v>4380</v>
      </c>
      <c r="I28" s="167">
        <f aca="true" t="shared" si="4" ref="I28:I33">J28/1.2</f>
        <v>2717.5</v>
      </c>
      <c r="J28" s="174">
        <f>200+'Лист1 (2)'!J29</f>
        <v>3261</v>
      </c>
      <c r="K28" s="289"/>
      <c r="L28" s="310"/>
    </row>
    <row r="29" spans="1:12" ht="33">
      <c r="A29" s="166" t="s">
        <v>57</v>
      </c>
      <c r="B29" s="164" t="s">
        <v>137</v>
      </c>
      <c r="C29" s="167">
        <f>D29/1.2</f>
        <v>13281.666666666668</v>
      </c>
      <c r="D29" s="174">
        <f>200+'Лист1 (2)'!D30</f>
        <v>15938</v>
      </c>
      <c r="E29" s="167">
        <f t="shared" si="2"/>
        <v>7497.5</v>
      </c>
      <c r="F29" s="174">
        <f>200+'Лист1 (2)'!F30</f>
        <v>8997</v>
      </c>
      <c r="G29" s="167">
        <f t="shared" si="3"/>
        <v>6004.166666666667</v>
      </c>
      <c r="H29" s="174">
        <f>200+'Лист1 (2)'!H30</f>
        <v>7205</v>
      </c>
      <c r="I29" s="167">
        <f t="shared" si="4"/>
        <v>3408.3333333333335</v>
      </c>
      <c r="J29" s="174">
        <f>200+'Лист1 (2)'!J30</f>
        <v>4090</v>
      </c>
      <c r="K29" s="289"/>
      <c r="L29" s="310"/>
    </row>
    <row r="30" spans="1:12" ht="33">
      <c r="A30" s="166" t="s">
        <v>58</v>
      </c>
      <c r="B30" s="164" t="s">
        <v>137</v>
      </c>
      <c r="C30" s="167">
        <f>D30/1.2</f>
        <v>14600</v>
      </c>
      <c r="D30" s="174">
        <f>200+'Лист1 (2)'!D31</f>
        <v>17520</v>
      </c>
      <c r="E30" s="167">
        <f t="shared" si="2"/>
        <v>8295.833333333334</v>
      </c>
      <c r="F30" s="174">
        <f>200+'Лист1 (2)'!F31</f>
        <v>9955</v>
      </c>
      <c r="G30" s="167">
        <f t="shared" si="3"/>
        <v>6479.166666666667</v>
      </c>
      <c r="H30" s="174">
        <f>200+'Лист1 (2)'!H31</f>
        <v>7775</v>
      </c>
      <c r="I30" s="167">
        <f t="shared" si="4"/>
        <v>3993.3333333333335</v>
      </c>
      <c r="J30" s="174">
        <f>200+'Лист1 (2)'!J31</f>
        <v>4792</v>
      </c>
      <c r="K30" s="289"/>
      <c r="L30" s="310"/>
    </row>
    <row r="31" spans="1:12" ht="33">
      <c r="A31" s="166" t="s">
        <v>59</v>
      </c>
      <c r="B31" s="164" t="s">
        <v>137</v>
      </c>
      <c r="C31" s="167">
        <f>D31/1.2</f>
        <v>16012.5</v>
      </c>
      <c r="D31" s="174">
        <f>200+'Лист1 (2)'!D32</f>
        <v>19215</v>
      </c>
      <c r="E31" s="167">
        <f t="shared" si="2"/>
        <v>9641.666666666668</v>
      </c>
      <c r="F31" s="174">
        <f>200+'Лист1 (2)'!F32</f>
        <v>11570</v>
      </c>
      <c r="G31" s="167">
        <f t="shared" si="3"/>
        <v>7204.166666666667</v>
      </c>
      <c r="H31" s="174">
        <f>200+'Лист1 (2)'!H32</f>
        <v>8645</v>
      </c>
      <c r="I31" s="167">
        <f t="shared" si="4"/>
        <v>4083.3333333333335</v>
      </c>
      <c r="J31" s="174">
        <f>200+'Лист1 (2)'!J32</f>
        <v>4900</v>
      </c>
      <c r="K31" s="289"/>
      <c r="L31" s="310"/>
    </row>
    <row r="32" spans="1:12" ht="33">
      <c r="A32" s="166" t="s">
        <v>60</v>
      </c>
      <c r="B32" s="164" t="s">
        <v>137</v>
      </c>
      <c r="C32" s="167">
        <f>D32/1.2</f>
        <v>16389.166666666668</v>
      </c>
      <c r="D32" s="174">
        <f>200+'Лист1 (2)'!D33</f>
        <v>19667</v>
      </c>
      <c r="E32" s="167">
        <f t="shared" si="2"/>
        <v>10887.5</v>
      </c>
      <c r="F32" s="174">
        <f>200+'Лист1 (2)'!F33</f>
        <v>13065</v>
      </c>
      <c r="G32" s="167">
        <f t="shared" si="3"/>
        <v>8229.166666666668</v>
      </c>
      <c r="H32" s="174">
        <f>200+'Лист1 (2)'!H33</f>
        <v>9875</v>
      </c>
      <c r="I32" s="167">
        <f t="shared" si="4"/>
        <v>4166.666666666667</v>
      </c>
      <c r="J32" s="174">
        <f>200+'Лист1 (2)'!J33</f>
        <v>5000</v>
      </c>
      <c r="K32" s="289"/>
      <c r="L32" s="310"/>
    </row>
    <row r="33" spans="1:12" ht="33.75" thickBot="1">
      <c r="A33" s="175" t="s">
        <v>61</v>
      </c>
      <c r="B33" s="176" t="s">
        <v>137</v>
      </c>
      <c r="C33" s="177">
        <f>D33/1.2</f>
        <v>17330.833333333336</v>
      </c>
      <c r="D33" s="178">
        <f>200+'Лист1 (2)'!D34</f>
        <v>20797</v>
      </c>
      <c r="E33" s="177">
        <f t="shared" si="2"/>
        <v>11755</v>
      </c>
      <c r="F33" s="178">
        <f>200+'Лист1 (2)'!F34</f>
        <v>14106</v>
      </c>
      <c r="G33" s="177">
        <f t="shared" si="3"/>
        <v>8679.166666666668</v>
      </c>
      <c r="H33" s="178">
        <f>200+'Лист1 (2)'!H34</f>
        <v>10415</v>
      </c>
      <c r="I33" s="177">
        <f t="shared" si="4"/>
        <v>4250</v>
      </c>
      <c r="J33" s="178">
        <f>200+'Лист1 (2)'!J34</f>
        <v>5100</v>
      </c>
      <c r="K33" s="290"/>
      <c r="L33" s="311"/>
    </row>
    <row r="34" spans="1:12" ht="29.25">
      <c r="A34" s="312" t="s">
        <v>71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4"/>
    </row>
    <row r="35" spans="1:12" ht="110.25" customHeight="1">
      <c r="A35" s="278" t="s">
        <v>68</v>
      </c>
      <c r="B35" s="262"/>
      <c r="C35" s="260" t="s">
        <v>70</v>
      </c>
      <c r="D35" s="262"/>
      <c r="E35" s="260" t="s">
        <v>70</v>
      </c>
      <c r="F35" s="262"/>
      <c r="G35" s="260" t="s">
        <v>70</v>
      </c>
      <c r="H35" s="262"/>
      <c r="I35" s="260" t="s">
        <v>70</v>
      </c>
      <c r="J35" s="262"/>
      <c r="K35" s="260" t="s">
        <v>69</v>
      </c>
      <c r="L35" s="263"/>
    </row>
    <row r="36" spans="1:12" ht="33">
      <c r="A36" s="166" t="s">
        <v>55</v>
      </c>
      <c r="B36" s="164" t="s">
        <v>137</v>
      </c>
      <c r="C36" s="164"/>
      <c r="D36" s="164"/>
      <c r="E36" s="164"/>
      <c r="F36" s="164"/>
      <c r="G36" s="164"/>
      <c r="H36" s="164"/>
      <c r="I36" s="164"/>
      <c r="J36" s="164"/>
      <c r="K36" s="286">
        <f>L36/1.2</f>
        <v>541.6666666666667</v>
      </c>
      <c r="L36" s="298">
        <v>650</v>
      </c>
    </row>
    <row r="37" spans="1:12" ht="33">
      <c r="A37" s="166" t="s">
        <v>63</v>
      </c>
      <c r="B37" s="164" t="s">
        <v>137</v>
      </c>
      <c r="C37" s="164"/>
      <c r="D37" s="164"/>
      <c r="E37" s="164"/>
      <c r="F37" s="164"/>
      <c r="G37" s="167">
        <f aca="true" t="shared" si="5" ref="G37:G42">H37/1.2</f>
        <v>1833.3333333333335</v>
      </c>
      <c r="H37" s="168">
        <f>200+'Лист1 (2)'!H38</f>
        <v>2200</v>
      </c>
      <c r="I37" s="167">
        <f aca="true" t="shared" si="6" ref="I37:I42">J37/1.2</f>
        <v>1416.6666666666667</v>
      </c>
      <c r="J37" s="168">
        <f>200+'Лист1 (2)'!J38</f>
        <v>1700</v>
      </c>
      <c r="K37" s="270"/>
      <c r="L37" s="299"/>
    </row>
    <row r="38" spans="1:12" ht="33">
      <c r="A38" s="166" t="s">
        <v>51</v>
      </c>
      <c r="B38" s="164" t="s">
        <v>137</v>
      </c>
      <c r="C38" s="164"/>
      <c r="D38" s="164"/>
      <c r="E38" s="164"/>
      <c r="F38" s="164"/>
      <c r="G38" s="167">
        <f t="shared" si="5"/>
        <v>2000</v>
      </c>
      <c r="H38" s="168">
        <f>200+'Лист1 (2)'!H39</f>
        <v>2400</v>
      </c>
      <c r="I38" s="167">
        <f t="shared" si="6"/>
        <v>1458.3333333333335</v>
      </c>
      <c r="J38" s="168">
        <f>200+'Лист1 (2)'!J39</f>
        <v>1750</v>
      </c>
      <c r="K38" s="270"/>
      <c r="L38" s="299"/>
    </row>
    <row r="39" spans="1:12" ht="33">
      <c r="A39" s="166" t="s">
        <v>58</v>
      </c>
      <c r="B39" s="164" t="s">
        <v>137</v>
      </c>
      <c r="C39" s="164"/>
      <c r="D39" s="164"/>
      <c r="E39" s="167">
        <f>F39/1.2</f>
        <v>2666.666666666667</v>
      </c>
      <c r="F39" s="168">
        <f>200+'Лист1 (2)'!F40</f>
        <v>3200</v>
      </c>
      <c r="G39" s="167">
        <f t="shared" si="5"/>
        <v>2208.3333333333335</v>
      </c>
      <c r="H39" s="168">
        <f>200+'Лист1 (2)'!H40</f>
        <v>2650</v>
      </c>
      <c r="I39" s="167">
        <f t="shared" si="6"/>
        <v>1500</v>
      </c>
      <c r="J39" s="168">
        <f>200+'Лист1 (2)'!J40</f>
        <v>1800</v>
      </c>
      <c r="K39" s="270"/>
      <c r="L39" s="299"/>
    </row>
    <row r="40" spans="1:12" ht="33">
      <c r="A40" s="166" t="s">
        <v>59</v>
      </c>
      <c r="B40" s="164" t="s">
        <v>137</v>
      </c>
      <c r="C40" s="167">
        <f>D40/1.2</f>
        <v>3666.666666666667</v>
      </c>
      <c r="D40" s="168">
        <f>200+'Лист1 (2)'!D41</f>
        <v>4400</v>
      </c>
      <c r="E40" s="167">
        <f>F40/1.2</f>
        <v>3083.3333333333335</v>
      </c>
      <c r="F40" s="168">
        <f>200+'Лист1 (2)'!F41</f>
        <v>3700</v>
      </c>
      <c r="G40" s="167">
        <f t="shared" si="5"/>
        <v>2500</v>
      </c>
      <c r="H40" s="168">
        <f>200+'Лист1 (2)'!H41</f>
        <v>3000</v>
      </c>
      <c r="I40" s="167">
        <f t="shared" si="6"/>
        <v>1541.6666666666667</v>
      </c>
      <c r="J40" s="168">
        <f>200+'Лист1 (2)'!J41</f>
        <v>1850</v>
      </c>
      <c r="K40" s="270"/>
      <c r="L40" s="299"/>
    </row>
    <row r="41" spans="1:12" ht="33">
      <c r="A41" s="166" t="s">
        <v>60</v>
      </c>
      <c r="B41" s="164" t="s">
        <v>137</v>
      </c>
      <c r="C41" s="167">
        <f>D41/1.2</f>
        <v>4000</v>
      </c>
      <c r="D41" s="168">
        <f>200+'Лист1 (2)'!D42</f>
        <v>4800</v>
      </c>
      <c r="E41" s="167">
        <f>F41/1.2</f>
        <v>3500</v>
      </c>
      <c r="F41" s="168">
        <f>200+'Лист1 (2)'!F42</f>
        <v>4200</v>
      </c>
      <c r="G41" s="167">
        <f t="shared" si="5"/>
        <v>2666.666666666667</v>
      </c>
      <c r="H41" s="168">
        <f>200+'Лист1 (2)'!H42</f>
        <v>3200</v>
      </c>
      <c r="I41" s="167">
        <f t="shared" si="6"/>
        <v>1583.3333333333335</v>
      </c>
      <c r="J41" s="168">
        <f>200+'Лист1 (2)'!J42</f>
        <v>1900</v>
      </c>
      <c r="K41" s="270"/>
      <c r="L41" s="299"/>
    </row>
    <row r="42" spans="1:12" ht="33.75" thickBot="1">
      <c r="A42" s="169" t="s">
        <v>61</v>
      </c>
      <c r="B42" s="170" t="s">
        <v>137</v>
      </c>
      <c r="C42" s="171">
        <f>D42/1.2</f>
        <v>4333.333333333334</v>
      </c>
      <c r="D42" s="168">
        <f>200+'Лист1 (2)'!D43</f>
        <v>5200</v>
      </c>
      <c r="E42" s="171">
        <f>F42/1.2</f>
        <v>3916.666666666667</v>
      </c>
      <c r="F42" s="168">
        <f>200+'Лист1 (2)'!F43</f>
        <v>4700</v>
      </c>
      <c r="G42" s="171">
        <f t="shared" si="5"/>
        <v>2916.666666666667</v>
      </c>
      <c r="H42" s="168">
        <f>200+'Лист1 (2)'!H43</f>
        <v>3500</v>
      </c>
      <c r="I42" s="171">
        <f t="shared" si="6"/>
        <v>1625</v>
      </c>
      <c r="J42" s="168">
        <f>200+'Лист1 (2)'!J43</f>
        <v>1950</v>
      </c>
      <c r="K42" s="270"/>
      <c r="L42" s="299"/>
    </row>
    <row r="43" spans="1:12" ht="29.25">
      <c r="A43" s="275" t="s">
        <v>72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7"/>
    </row>
    <row r="44" spans="1:12" ht="108" customHeight="1">
      <c r="A44" s="278" t="s">
        <v>68</v>
      </c>
      <c r="B44" s="262"/>
      <c r="C44" s="287"/>
      <c r="D44" s="287"/>
      <c r="E44" s="287"/>
      <c r="F44" s="287"/>
      <c r="G44" s="288" t="s">
        <v>86</v>
      </c>
      <c r="H44" s="288"/>
      <c r="I44" s="287"/>
      <c r="J44" s="287"/>
      <c r="K44" s="287"/>
      <c r="L44" s="287"/>
    </row>
    <row r="45" spans="1:12" ht="33">
      <c r="A45" s="166" t="s">
        <v>65</v>
      </c>
      <c r="B45" s="164" t="s">
        <v>137</v>
      </c>
      <c r="C45" s="167"/>
      <c r="D45" s="179"/>
      <c r="E45" s="167"/>
      <c r="F45" s="179"/>
      <c r="G45" s="167">
        <f>H45/1.2</f>
        <v>625</v>
      </c>
      <c r="H45" s="180">
        <f>200+'Лист1 (2)'!H46</f>
        <v>750</v>
      </c>
      <c r="I45" s="167"/>
      <c r="J45" s="167"/>
      <c r="K45" s="289"/>
      <c r="L45" s="291"/>
    </row>
    <row r="46" spans="1:12" ht="33.75" thickBot="1">
      <c r="A46" s="175" t="s">
        <v>64</v>
      </c>
      <c r="B46" s="176" t="s">
        <v>137</v>
      </c>
      <c r="C46" s="177"/>
      <c r="D46" s="181"/>
      <c r="E46" s="177"/>
      <c r="F46" s="181"/>
      <c r="G46" s="177">
        <f>H46/1.2</f>
        <v>791.6666666666667</v>
      </c>
      <c r="H46" s="182">
        <f>200+'Лист1 (2)'!H47</f>
        <v>950</v>
      </c>
      <c r="I46" s="177"/>
      <c r="J46" s="177"/>
      <c r="K46" s="290"/>
      <c r="L46" s="292"/>
    </row>
    <row r="47" spans="1:12" ht="29.25">
      <c r="A47" s="275" t="s">
        <v>72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7"/>
    </row>
    <row r="48" spans="1:12" ht="103.5" customHeight="1">
      <c r="A48" s="284" t="s">
        <v>68</v>
      </c>
      <c r="B48" s="284"/>
      <c r="C48" s="284" t="s">
        <v>109</v>
      </c>
      <c r="D48" s="284"/>
      <c r="E48" s="284" t="s">
        <v>109</v>
      </c>
      <c r="F48" s="284"/>
      <c r="G48" s="288" t="s">
        <v>110</v>
      </c>
      <c r="H48" s="288"/>
      <c r="I48" s="287"/>
      <c r="J48" s="287"/>
      <c r="K48" s="284" t="s">
        <v>69</v>
      </c>
      <c r="L48" s="284"/>
    </row>
    <row r="49" spans="1:12" ht="33">
      <c r="A49" s="166" t="s">
        <v>65</v>
      </c>
      <c r="B49" s="164" t="s">
        <v>137</v>
      </c>
      <c r="C49" s="167">
        <f>D49/1.2</f>
        <v>1427.5</v>
      </c>
      <c r="D49" s="180">
        <f>200+'Лист1 (2)'!D50</f>
        <v>1713</v>
      </c>
      <c r="E49" s="167">
        <f>F49/1.2</f>
        <v>1184.1666666666667</v>
      </c>
      <c r="F49" s="180">
        <f>200+'Лист1 (2)'!F50</f>
        <v>1421</v>
      </c>
      <c r="G49" s="167">
        <f>H49/1.2</f>
        <v>875</v>
      </c>
      <c r="H49" s="180">
        <f>200+'Лист1 (2)'!H50</f>
        <v>1050</v>
      </c>
      <c r="I49" s="167"/>
      <c r="J49" s="167"/>
      <c r="K49" s="289">
        <f>L49/1.2</f>
        <v>383.33333333333337</v>
      </c>
      <c r="L49" s="291">
        <v>460</v>
      </c>
    </row>
    <row r="50" spans="1:12" ht="33.75" thickBot="1">
      <c r="A50" s="175" t="s">
        <v>64</v>
      </c>
      <c r="B50" s="176" t="s">
        <v>137</v>
      </c>
      <c r="C50" s="177">
        <f>D50/1.2</f>
        <v>1520</v>
      </c>
      <c r="D50" s="182">
        <f>200+'Лист1 (2)'!D51</f>
        <v>1824</v>
      </c>
      <c r="E50" s="177">
        <f>F50/1.2</f>
        <v>1270.8333333333335</v>
      </c>
      <c r="F50" s="182">
        <f>200+'Лист1 (2)'!F51</f>
        <v>1525</v>
      </c>
      <c r="G50" s="177">
        <f>H50/1.2</f>
        <v>933.3333333333334</v>
      </c>
      <c r="H50" s="182">
        <f>200+'Лист1 (2)'!H51</f>
        <v>1120</v>
      </c>
      <c r="I50" s="177"/>
      <c r="J50" s="177"/>
      <c r="K50" s="290"/>
      <c r="L50" s="292"/>
    </row>
    <row r="51" spans="1:12" ht="29.25">
      <c r="A51" s="275" t="s">
        <v>73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7"/>
    </row>
    <row r="52" spans="1:12" ht="109.5" customHeight="1">
      <c r="A52" s="284" t="s">
        <v>68</v>
      </c>
      <c r="B52" s="284"/>
      <c r="C52" s="287"/>
      <c r="D52" s="287"/>
      <c r="E52" s="287"/>
      <c r="F52" s="287"/>
      <c r="G52" s="288" t="s">
        <v>86</v>
      </c>
      <c r="H52" s="288"/>
      <c r="I52" s="287"/>
      <c r="J52" s="287"/>
      <c r="K52" s="287"/>
      <c r="L52" s="287"/>
    </row>
    <row r="53" spans="1:12" ht="33">
      <c r="A53" s="166" t="s">
        <v>65</v>
      </c>
      <c r="B53" s="164" t="s">
        <v>137</v>
      </c>
      <c r="C53" s="167"/>
      <c r="D53" s="180"/>
      <c r="E53" s="167"/>
      <c r="F53" s="180"/>
      <c r="G53" s="167">
        <f>H53/1.2</f>
        <v>600</v>
      </c>
      <c r="H53" s="180">
        <f>200+'Лист1 (2)'!H54</f>
        <v>720</v>
      </c>
      <c r="I53" s="167"/>
      <c r="J53" s="167"/>
      <c r="K53" s="286"/>
      <c r="L53" s="285"/>
    </row>
    <row r="54" spans="1:12" ht="33.75" thickBot="1">
      <c r="A54" s="175" t="s">
        <v>64</v>
      </c>
      <c r="B54" s="176" t="s">
        <v>137</v>
      </c>
      <c r="C54" s="177"/>
      <c r="D54" s="182"/>
      <c r="E54" s="177"/>
      <c r="F54" s="182"/>
      <c r="G54" s="177">
        <f>H54/1.2</f>
        <v>775</v>
      </c>
      <c r="H54" s="182">
        <f>200+'Лист1 (2)'!H55</f>
        <v>930</v>
      </c>
      <c r="I54" s="177"/>
      <c r="J54" s="177"/>
      <c r="K54" s="271"/>
      <c r="L54" s="265"/>
    </row>
    <row r="55" spans="1:12" ht="29.25">
      <c r="A55" s="312" t="s">
        <v>73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4"/>
    </row>
    <row r="56" spans="1:12" ht="96" customHeight="1">
      <c r="A56" s="284" t="s">
        <v>68</v>
      </c>
      <c r="B56" s="284"/>
      <c r="C56" s="284" t="s">
        <v>109</v>
      </c>
      <c r="D56" s="284"/>
      <c r="E56" s="284" t="s">
        <v>109</v>
      </c>
      <c r="F56" s="284"/>
      <c r="G56" s="288" t="s">
        <v>110</v>
      </c>
      <c r="H56" s="288"/>
      <c r="I56" s="287"/>
      <c r="J56" s="287"/>
      <c r="K56" s="284" t="s">
        <v>69</v>
      </c>
      <c r="L56" s="284"/>
    </row>
    <row r="57" spans="1:12" ht="33">
      <c r="A57" s="166" t="s">
        <v>65</v>
      </c>
      <c r="B57" s="164" t="s">
        <v>137</v>
      </c>
      <c r="C57" s="167">
        <f>D57/1.2</f>
        <v>1125</v>
      </c>
      <c r="D57" s="180">
        <f>200+'Лист1 (2)'!D58</f>
        <v>1350</v>
      </c>
      <c r="E57" s="167">
        <f>F57/1.2</f>
        <v>1016.6666666666667</v>
      </c>
      <c r="F57" s="180">
        <f>200+'Лист1 (2)'!F58</f>
        <v>1220</v>
      </c>
      <c r="G57" s="167">
        <f>H57/1.2</f>
        <v>808.3333333333334</v>
      </c>
      <c r="H57" s="180">
        <f>200+'Лист1 (2)'!H58</f>
        <v>970</v>
      </c>
      <c r="I57" s="167"/>
      <c r="J57" s="167"/>
      <c r="K57" s="286">
        <f>L57/1.2</f>
        <v>350</v>
      </c>
      <c r="L57" s="285">
        <v>420</v>
      </c>
    </row>
    <row r="58" spans="1:12" ht="33.75" thickBot="1">
      <c r="A58" s="175" t="s">
        <v>64</v>
      </c>
      <c r="B58" s="176" t="s">
        <v>137</v>
      </c>
      <c r="C58" s="177">
        <f>D58/1.2</f>
        <v>1208.3333333333335</v>
      </c>
      <c r="D58" s="180">
        <f>200+'Лист1 (2)'!D59</f>
        <v>1450</v>
      </c>
      <c r="E58" s="177">
        <f>F58/1.2</f>
        <v>1108.3333333333335</v>
      </c>
      <c r="F58" s="180">
        <f>200+'Лист1 (2)'!F59</f>
        <v>1330</v>
      </c>
      <c r="G58" s="177">
        <f>H58/1.2</f>
        <v>875</v>
      </c>
      <c r="H58" s="180">
        <f>200+'Лист1 (2)'!H59</f>
        <v>1050</v>
      </c>
      <c r="I58" s="177"/>
      <c r="J58" s="177"/>
      <c r="K58" s="271"/>
      <c r="L58" s="265"/>
    </row>
    <row r="59" spans="1:12" ht="29.25">
      <c r="A59" s="266" t="s">
        <v>74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8"/>
    </row>
    <row r="60" spans="1:12" ht="87" customHeight="1">
      <c r="A60" s="284" t="s">
        <v>68</v>
      </c>
      <c r="B60" s="284"/>
      <c r="C60" s="287"/>
      <c r="D60" s="287"/>
      <c r="E60" s="287"/>
      <c r="F60" s="287"/>
      <c r="G60" s="288" t="s">
        <v>86</v>
      </c>
      <c r="H60" s="288"/>
      <c r="I60" s="287"/>
      <c r="J60" s="287"/>
      <c r="K60" s="287"/>
      <c r="L60" s="287"/>
    </row>
    <row r="61" spans="1:12" ht="33">
      <c r="A61" s="166" t="s">
        <v>65</v>
      </c>
      <c r="B61" s="164" t="s">
        <v>137</v>
      </c>
      <c r="C61" s="167"/>
      <c r="D61" s="180"/>
      <c r="E61" s="167"/>
      <c r="F61" s="180"/>
      <c r="G61" s="167">
        <f>H61/1.2</f>
        <v>602.5</v>
      </c>
      <c r="H61" s="180">
        <f>200+'Лист1 (2)'!H62</f>
        <v>723</v>
      </c>
      <c r="I61" s="167"/>
      <c r="J61" s="167"/>
      <c r="K61" s="286"/>
      <c r="L61" s="285"/>
    </row>
    <row r="62" spans="1:12" ht="33.75" thickBot="1">
      <c r="A62" s="175" t="s">
        <v>64</v>
      </c>
      <c r="B62" s="176" t="s">
        <v>137</v>
      </c>
      <c r="C62" s="177"/>
      <c r="D62" s="182"/>
      <c r="E62" s="177"/>
      <c r="F62" s="182"/>
      <c r="G62" s="177">
        <f>H62/1.2</f>
        <v>778.3333333333334</v>
      </c>
      <c r="H62" s="180">
        <f>200+'Лист1 (2)'!H63</f>
        <v>934</v>
      </c>
      <c r="I62" s="177"/>
      <c r="J62" s="177"/>
      <c r="K62" s="271"/>
      <c r="L62" s="265"/>
    </row>
    <row r="63" spans="1:12" ht="29.25">
      <c r="A63" s="266" t="s">
        <v>74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8"/>
    </row>
    <row r="64" spans="1:12" ht="99.75" customHeight="1">
      <c r="A64" s="284" t="s">
        <v>68</v>
      </c>
      <c r="B64" s="284"/>
      <c r="C64" s="284" t="s">
        <v>109</v>
      </c>
      <c r="D64" s="284"/>
      <c r="E64" s="284" t="s">
        <v>109</v>
      </c>
      <c r="F64" s="284"/>
      <c r="G64" s="288" t="s">
        <v>110</v>
      </c>
      <c r="H64" s="288"/>
      <c r="I64" s="287"/>
      <c r="J64" s="287"/>
      <c r="K64" s="284" t="s">
        <v>69</v>
      </c>
      <c r="L64" s="284"/>
    </row>
    <row r="65" spans="1:12" ht="33">
      <c r="A65" s="166" t="s">
        <v>65</v>
      </c>
      <c r="B65" s="164" t="s">
        <v>137</v>
      </c>
      <c r="C65" s="167">
        <f>D65/1.2</f>
        <v>958.3333333333334</v>
      </c>
      <c r="D65" s="180">
        <f>200+'Лист1 (2)'!D66</f>
        <v>1150</v>
      </c>
      <c r="E65" s="167">
        <f>F65/1.2</f>
        <v>883.3333333333334</v>
      </c>
      <c r="F65" s="180">
        <f>200+'Лист1 (2)'!F66</f>
        <v>1060</v>
      </c>
      <c r="G65" s="167">
        <f>H65/1.2</f>
        <v>750</v>
      </c>
      <c r="H65" s="180">
        <f>200+'Лист1 (2)'!H66</f>
        <v>900</v>
      </c>
      <c r="I65" s="167"/>
      <c r="J65" s="167"/>
      <c r="K65" s="286">
        <f>L65/1.2</f>
        <v>350</v>
      </c>
      <c r="L65" s="285">
        <v>420</v>
      </c>
    </row>
    <row r="66" spans="1:12" ht="33.75" thickBot="1">
      <c r="A66" s="175" t="s">
        <v>64</v>
      </c>
      <c r="B66" s="176" t="s">
        <v>137</v>
      </c>
      <c r="C66" s="177">
        <f>D66/1.2</f>
        <v>1083.3333333333335</v>
      </c>
      <c r="D66" s="180">
        <f>200+'Лист1 (2)'!D67</f>
        <v>1300</v>
      </c>
      <c r="E66" s="177">
        <f>F66/1.2</f>
        <v>975</v>
      </c>
      <c r="F66" s="180">
        <f>200+'Лист1 (2)'!F67</f>
        <v>1170</v>
      </c>
      <c r="G66" s="177">
        <f>H66/1.2</f>
        <v>791.6666666666667</v>
      </c>
      <c r="H66" s="180">
        <f>200+'Лист1 (2)'!H67</f>
        <v>950</v>
      </c>
      <c r="I66" s="177"/>
      <c r="J66" s="177"/>
      <c r="K66" s="271"/>
      <c r="L66" s="265"/>
    </row>
    <row r="67" spans="1:12" ht="29.25">
      <c r="A67" s="275" t="s">
        <v>85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7"/>
    </row>
    <row r="68" spans="1:12" ht="111.75" customHeight="1">
      <c r="A68" s="284" t="s">
        <v>68</v>
      </c>
      <c r="B68" s="284"/>
      <c r="C68" s="287"/>
      <c r="D68" s="287"/>
      <c r="E68" s="287"/>
      <c r="F68" s="287"/>
      <c r="G68" s="287"/>
      <c r="H68" s="287"/>
      <c r="I68" s="288" t="s">
        <v>87</v>
      </c>
      <c r="J68" s="288"/>
      <c r="K68" s="287"/>
      <c r="L68" s="287"/>
    </row>
    <row r="69" spans="1:12" ht="33">
      <c r="A69" s="166" t="s">
        <v>53</v>
      </c>
      <c r="B69" s="164" t="s">
        <v>137</v>
      </c>
      <c r="C69" s="167"/>
      <c r="D69" s="180"/>
      <c r="E69" s="167"/>
      <c r="F69" s="180"/>
      <c r="G69" s="167"/>
      <c r="H69" s="180"/>
      <c r="I69" s="167">
        <f>J69/1.2</f>
        <v>630.8333333333334</v>
      </c>
      <c r="J69" s="180">
        <f>200+'Лист1 (2)'!J70</f>
        <v>757</v>
      </c>
      <c r="K69" s="270"/>
      <c r="L69" s="264"/>
    </row>
    <row r="70" spans="1:12" ht="33">
      <c r="A70" s="166" t="s">
        <v>51</v>
      </c>
      <c r="B70" s="164" t="s">
        <v>137</v>
      </c>
      <c r="C70" s="167"/>
      <c r="D70" s="180"/>
      <c r="E70" s="167"/>
      <c r="F70" s="180"/>
      <c r="G70" s="167"/>
      <c r="H70" s="180"/>
      <c r="I70" s="167">
        <f>J70/1.2</f>
        <v>794.1666666666667</v>
      </c>
      <c r="J70" s="180">
        <f>200+'Лист1 (2)'!J71</f>
        <v>953</v>
      </c>
      <c r="K70" s="270"/>
      <c r="L70" s="264"/>
    </row>
    <row r="71" spans="1:12" ht="33.75" thickBot="1">
      <c r="A71" s="175" t="s">
        <v>54</v>
      </c>
      <c r="B71" s="176" t="s">
        <v>137</v>
      </c>
      <c r="C71" s="177"/>
      <c r="D71" s="182"/>
      <c r="E71" s="177"/>
      <c r="F71" s="182"/>
      <c r="G71" s="177"/>
      <c r="H71" s="182"/>
      <c r="I71" s="177">
        <f>J71/1.2</f>
        <v>856.6666666666667</v>
      </c>
      <c r="J71" s="180">
        <f>200+'Лист1 (2)'!J72</f>
        <v>1028</v>
      </c>
      <c r="K71" s="271"/>
      <c r="L71" s="265"/>
    </row>
    <row r="72" spans="1:12" ht="29.25">
      <c r="A72" s="275" t="s">
        <v>85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7"/>
    </row>
    <row r="73" spans="1:12" ht="94.5" customHeight="1">
      <c r="A73" s="278" t="s">
        <v>68</v>
      </c>
      <c r="B73" s="262"/>
      <c r="C73" s="260" t="s">
        <v>111</v>
      </c>
      <c r="D73" s="261"/>
      <c r="E73" s="261"/>
      <c r="F73" s="261"/>
      <c r="G73" s="261"/>
      <c r="H73" s="261"/>
      <c r="I73" s="261"/>
      <c r="J73" s="262"/>
      <c r="K73" s="260" t="s">
        <v>69</v>
      </c>
      <c r="L73" s="263"/>
    </row>
    <row r="74" spans="1:12" ht="33">
      <c r="A74" s="166" t="s">
        <v>53</v>
      </c>
      <c r="B74" s="164" t="s">
        <v>137</v>
      </c>
      <c r="C74" s="167">
        <f>D74/1.2</f>
        <v>1250</v>
      </c>
      <c r="D74" s="180">
        <f>200+'Лист1 (2)'!D75</f>
        <v>1500</v>
      </c>
      <c r="E74" s="167">
        <f>F74/1.2</f>
        <v>1208.3333333333335</v>
      </c>
      <c r="F74" s="180">
        <f>200+'Лист1 (2)'!F75</f>
        <v>1450</v>
      </c>
      <c r="G74" s="167">
        <f>H74/1.2</f>
        <v>1150</v>
      </c>
      <c r="H74" s="180">
        <f>200+'Лист1 (2)'!H75</f>
        <v>1380</v>
      </c>
      <c r="I74" s="167">
        <f>J74/1.2</f>
        <v>925</v>
      </c>
      <c r="J74" s="180">
        <f>200+'Лист1 (2)'!J75</f>
        <v>1110</v>
      </c>
      <c r="K74" s="270">
        <f>L74/1.2</f>
        <v>283.33333333333337</v>
      </c>
      <c r="L74" s="264">
        <v>340</v>
      </c>
    </row>
    <row r="75" spans="1:12" ht="33">
      <c r="A75" s="166" t="s">
        <v>51</v>
      </c>
      <c r="B75" s="164" t="s">
        <v>137</v>
      </c>
      <c r="C75" s="167">
        <f>D75/1.2</f>
        <v>1566.6666666666667</v>
      </c>
      <c r="D75" s="180">
        <f>200+'Лист1 (2)'!D76</f>
        <v>1880</v>
      </c>
      <c r="E75" s="167">
        <f>F75/1.2</f>
        <v>1500</v>
      </c>
      <c r="F75" s="180">
        <f>200+'Лист1 (2)'!F76</f>
        <v>1800</v>
      </c>
      <c r="G75" s="167">
        <f>H75/1.2</f>
        <v>1416.6666666666667</v>
      </c>
      <c r="H75" s="180">
        <f>200+'Лист1 (2)'!H76</f>
        <v>1700</v>
      </c>
      <c r="I75" s="167">
        <f>J75/1.2</f>
        <v>1066.6666666666667</v>
      </c>
      <c r="J75" s="180">
        <f>200+'Лист1 (2)'!J76</f>
        <v>1280</v>
      </c>
      <c r="K75" s="270"/>
      <c r="L75" s="264"/>
    </row>
    <row r="76" spans="1:12" ht="33.75" thickBot="1">
      <c r="A76" s="175" t="s">
        <v>54</v>
      </c>
      <c r="B76" s="176" t="s">
        <v>137</v>
      </c>
      <c r="C76" s="177">
        <f>D76/1.2</f>
        <v>1708.3333333333335</v>
      </c>
      <c r="D76" s="182">
        <f>200+'Лист1 (2)'!D77</f>
        <v>2050</v>
      </c>
      <c r="E76" s="177">
        <f>F76/1.2</f>
        <v>1608.3333333333335</v>
      </c>
      <c r="F76" s="182">
        <f>200+'Лист1 (2)'!F77</f>
        <v>1930</v>
      </c>
      <c r="G76" s="177">
        <f>H76/1.2</f>
        <v>1466.6666666666667</v>
      </c>
      <c r="H76" s="182">
        <f>200+'Лист1 (2)'!H77</f>
        <v>1760</v>
      </c>
      <c r="I76" s="177">
        <f>J76/1.2</f>
        <v>1125</v>
      </c>
      <c r="J76" s="182">
        <f>200+'Лист1 (2)'!J77</f>
        <v>1350</v>
      </c>
      <c r="K76" s="271"/>
      <c r="L76" s="265"/>
    </row>
    <row r="77" spans="1:12" ht="30" thickBot="1">
      <c r="A77" s="183"/>
      <c r="B77" s="184"/>
      <c r="C77" s="185"/>
      <c r="D77" s="186"/>
      <c r="E77" s="185"/>
      <c r="F77" s="186"/>
      <c r="G77" s="185"/>
      <c r="H77" s="186"/>
      <c r="I77" s="185"/>
      <c r="J77" s="186"/>
      <c r="K77" s="187"/>
      <c r="L77" s="188"/>
    </row>
    <row r="78" spans="1:12" ht="55.5" customHeight="1">
      <c r="A78" s="266" t="s">
        <v>81</v>
      </c>
      <c r="B78" s="267"/>
      <c r="C78" s="267"/>
      <c r="D78" s="268"/>
      <c r="E78" s="185"/>
      <c r="F78" s="186"/>
      <c r="G78" s="185"/>
      <c r="H78" s="186"/>
      <c r="I78" s="185"/>
      <c r="J78" s="186"/>
      <c r="K78" s="187"/>
      <c r="L78" s="188"/>
    </row>
    <row r="79" spans="1:12" ht="49.5">
      <c r="A79" s="29" t="s">
        <v>80</v>
      </c>
      <c r="B79" s="30" t="s">
        <v>44</v>
      </c>
      <c r="C79" s="30" t="s">
        <v>94</v>
      </c>
      <c r="D79" s="31" t="s">
        <v>95</v>
      </c>
      <c r="E79" s="185"/>
      <c r="F79" s="186"/>
      <c r="G79" s="185"/>
      <c r="H79" s="186"/>
      <c r="I79" s="185"/>
      <c r="J79" s="186"/>
      <c r="K79" s="187"/>
      <c r="L79" s="188"/>
    </row>
    <row r="80" spans="1:12" ht="33.75" thickBot="1">
      <c r="A80" s="189" t="s">
        <v>52</v>
      </c>
      <c r="B80" s="190" t="s">
        <v>137</v>
      </c>
      <c r="C80" s="191">
        <f>D80/1.2</f>
        <v>625</v>
      </c>
      <c r="D80" s="192">
        <f>200+'Лист1 (2)'!D81</f>
        <v>750</v>
      </c>
      <c r="E80" s="185"/>
      <c r="F80" s="186"/>
      <c r="G80" s="185"/>
      <c r="H80" s="186"/>
      <c r="I80" s="185"/>
      <c r="J80" s="186"/>
      <c r="K80" s="187"/>
      <c r="L80" s="188"/>
    </row>
    <row r="81" spans="1:12" ht="30" thickBot="1">
      <c r="A81" s="193"/>
      <c r="B81" s="184"/>
      <c r="C81" s="185"/>
      <c r="D81" s="186"/>
      <c r="E81" s="185"/>
      <c r="F81" s="186"/>
      <c r="G81" s="185"/>
      <c r="H81" s="186"/>
      <c r="I81" s="185"/>
      <c r="J81" s="186"/>
      <c r="K81" s="187"/>
      <c r="L81" s="188"/>
    </row>
    <row r="82" spans="1:12" ht="120" customHeight="1">
      <c r="A82" s="279" t="s">
        <v>120</v>
      </c>
      <c r="B82" s="280"/>
      <c r="C82" s="280"/>
      <c r="D82" s="280"/>
      <c r="E82" s="280"/>
      <c r="F82" s="280"/>
      <c r="G82" s="281"/>
      <c r="H82" s="194"/>
      <c r="I82" s="275" t="s">
        <v>121</v>
      </c>
      <c r="J82" s="276"/>
      <c r="K82" s="277"/>
      <c r="L82" s="188"/>
    </row>
    <row r="83" spans="1:12" ht="63.75" customHeight="1">
      <c r="A83" s="318" t="s">
        <v>77</v>
      </c>
      <c r="B83" s="319"/>
      <c r="C83" s="319"/>
      <c r="D83" s="320"/>
      <c r="E83" s="30" t="s">
        <v>44</v>
      </c>
      <c r="F83" s="30" t="s">
        <v>91</v>
      </c>
      <c r="G83" s="31" t="s">
        <v>92</v>
      </c>
      <c r="H83" s="195"/>
      <c r="I83" s="34" t="s">
        <v>44</v>
      </c>
      <c r="J83" s="30" t="s">
        <v>91</v>
      </c>
      <c r="K83" s="31" t="s">
        <v>92</v>
      </c>
      <c r="L83" s="188"/>
    </row>
    <row r="84" spans="1:12" ht="63" customHeight="1">
      <c r="A84" s="272" t="s">
        <v>138</v>
      </c>
      <c r="B84" s="282"/>
      <c r="C84" s="282"/>
      <c r="D84" s="283"/>
      <c r="E84" s="196" t="s">
        <v>137</v>
      </c>
      <c r="F84" s="197">
        <f>G84/1.2</f>
        <v>300</v>
      </c>
      <c r="G84" s="198">
        <f>70+'Лист1 (2)'!G85</f>
        <v>360</v>
      </c>
      <c r="H84" s="199"/>
      <c r="I84" s="200" t="s">
        <v>137</v>
      </c>
      <c r="J84" s="197">
        <f>K84/1.2</f>
        <v>391.6666666666667</v>
      </c>
      <c r="K84" s="198">
        <f>70+'Лист1 (2)'!K85</f>
        <v>470</v>
      </c>
      <c r="L84" s="188"/>
    </row>
    <row r="85" spans="1:12" ht="33">
      <c r="A85" s="272" t="s">
        <v>139</v>
      </c>
      <c r="B85" s="273"/>
      <c r="C85" s="273"/>
      <c r="D85" s="274"/>
      <c r="E85" s="196" t="s">
        <v>137</v>
      </c>
      <c r="F85" s="197">
        <f>G85/1.2</f>
        <v>225</v>
      </c>
      <c r="G85" s="198">
        <f>70+'Лист1 (2)'!G86</f>
        <v>270</v>
      </c>
      <c r="H85" s="199"/>
      <c r="I85" s="200" t="s">
        <v>137</v>
      </c>
      <c r="J85" s="197">
        <f>K85/1.2</f>
        <v>308.33333333333337</v>
      </c>
      <c r="K85" s="198">
        <f>70+'Лист1 (2)'!K86</f>
        <v>370</v>
      </c>
      <c r="L85" s="188"/>
    </row>
    <row r="86" spans="1:12" ht="33">
      <c r="A86" s="272" t="s">
        <v>140</v>
      </c>
      <c r="B86" s="273"/>
      <c r="C86" s="273"/>
      <c r="D86" s="274"/>
      <c r="E86" s="196" t="s">
        <v>137</v>
      </c>
      <c r="F86" s="197">
        <f>G86/1.2</f>
        <v>208.33333333333334</v>
      </c>
      <c r="G86" s="198">
        <f>70+'Лист1 (2)'!G87</f>
        <v>250</v>
      </c>
      <c r="H86" s="199"/>
      <c r="I86" s="200" t="s">
        <v>137</v>
      </c>
      <c r="J86" s="197">
        <f>K86/1.2</f>
        <v>225</v>
      </c>
      <c r="K86" s="198">
        <f>70+'Лист1 (2)'!K87</f>
        <v>270</v>
      </c>
      <c r="L86" s="188"/>
    </row>
    <row r="87" spans="1:12" ht="57" customHeight="1" thickBot="1">
      <c r="A87" s="256" t="s">
        <v>141</v>
      </c>
      <c r="B87" s="257"/>
      <c r="C87" s="257"/>
      <c r="D87" s="258"/>
      <c r="E87" s="190" t="s">
        <v>137</v>
      </c>
      <c r="F87" s="191">
        <f>G87/1.2</f>
        <v>191.66666666666669</v>
      </c>
      <c r="G87" s="201">
        <f>70+'Лист1 (2)'!G88</f>
        <v>230</v>
      </c>
      <c r="H87" s="202"/>
      <c r="I87" s="203" t="s">
        <v>137</v>
      </c>
      <c r="J87" s="191">
        <f>K87/1.2</f>
        <v>208.33333333333334</v>
      </c>
      <c r="K87" s="201">
        <f>70+'Лист1 (2)'!K88</f>
        <v>250</v>
      </c>
      <c r="L87" s="188"/>
    </row>
    <row r="88" spans="1:12" ht="17.25">
      <c r="A88" s="13"/>
      <c r="B88" s="14"/>
      <c r="C88" s="15"/>
      <c r="D88" s="16"/>
      <c r="E88" s="15"/>
      <c r="F88" s="16"/>
      <c r="G88" s="15"/>
      <c r="H88" s="16"/>
      <c r="I88" s="15"/>
      <c r="J88" s="16"/>
      <c r="K88" s="17"/>
      <c r="L88" s="18"/>
    </row>
    <row r="89" spans="1:9" ht="24.75">
      <c r="A89" s="35" t="s">
        <v>113</v>
      </c>
      <c r="B89" s="35"/>
      <c r="C89" s="35"/>
      <c r="D89" s="35"/>
      <c r="E89" s="35"/>
      <c r="F89" s="35"/>
      <c r="G89" s="35"/>
      <c r="H89" s="35"/>
      <c r="I89" s="35"/>
    </row>
    <row r="90" spans="1:9" ht="24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24.75">
      <c r="A91" s="35"/>
      <c r="B91" s="35"/>
      <c r="C91" s="35"/>
      <c r="D91" s="35"/>
      <c r="E91" s="35"/>
      <c r="F91" s="35"/>
      <c r="G91" s="35"/>
      <c r="H91" s="35"/>
      <c r="I91" s="35"/>
    </row>
    <row r="92" spans="1:11" ht="24.75">
      <c r="A92" s="259" t="s">
        <v>117</v>
      </c>
      <c r="B92" s="259"/>
      <c r="C92" s="259"/>
      <c r="D92" s="259"/>
      <c r="E92" s="259"/>
      <c r="F92" s="259"/>
      <c r="G92" s="259"/>
      <c r="H92" s="259"/>
      <c r="I92" s="259"/>
      <c r="J92" s="269"/>
      <c r="K92" s="269"/>
    </row>
    <row r="93" spans="1:9" ht="24.75">
      <c r="A93" s="259" t="s">
        <v>112</v>
      </c>
      <c r="B93" s="259"/>
      <c r="C93" s="259"/>
      <c r="D93" s="259"/>
      <c r="E93" s="259"/>
      <c r="F93" s="259"/>
      <c r="G93" s="259"/>
      <c r="H93" s="259"/>
      <c r="I93" s="259"/>
    </row>
  </sheetData>
  <sheetProtection/>
  <mergeCells count="119">
    <mergeCell ref="I68:J68"/>
    <mergeCell ref="A68:B68"/>
    <mergeCell ref="C68:D68"/>
    <mergeCell ref="E68:F68"/>
    <mergeCell ref="G68:H68"/>
    <mergeCell ref="A83:D83"/>
    <mergeCell ref="A51:L51"/>
    <mergeCell ref="I56:J56"/>
    <mergeCell ref="K56:L56"/>
    <mergeCell ref="A60:B60"/>
    <mergeCell ref="C60:D60"/>
    <mergeCell ref="E60:F60"/>
    <mergeCell ref="G60:H60"/>
    <mergeCell ref="K53:K54"/>
    <mergeCell ref="L53:L54"/>
    <mergeCell ref="A56:B56"/>
    <mergeCell ref="K68:L68"/>
    <mergeCell ref="A55:L55"/>
    <mergeCell ref="G64:H64"/>
    <mergeCell ref="A52:B52"/>
    <mergeCell ref="G52:H52"/>
    <mergeCell ref="C52:D52"/>
    <mergeCell ref="E52:F52"/>
    <mergeCell ref="I52:J52"/>
    <mergeCell ref="K52:L52"/>
    <mergeCell ref="C56:D56"/>
    <mergeCell ref="C48:D48"/>
    <mergeCell ref="E48:F48"/>
    <mergeCell ref="G48:H48"/>
    <mergeCell ref="I48:J48"/>
    <mergeCell ref="K48:L48"/>
    <mergeCell ref="A47:L47"/>
    <mergeCell ref="A35:B35"/>
    <mergeCell ref="C35:D35"/>
    <mergeCell ref="E35:F35"/>
    <mergeCell ref="G35:H35"/>
    <mergeCell ref="I35:J35"/>
    <mergeCell ref="K35:L35"/>
    <mergeCell ref="A34:L34"/>
    <mergeCell ref="K18:K24"/>
    <mergeCell ref="L18:L24"/>
    <mergeCell ref="A26:B26"/>
    <mergeCell ref="C26:D26"/>
    <mergeCell ref="E26:F26"/>
    <mergeCell ref="G26:H26"/>
    <mergeCell ref="I26:J26"/>
    <mergeCell ref="K26:L26"/>
    <mergeCell ref="A16:L16"/>
    <mergeCell ref="A17:B17"/>
    <mergeCell ref="K17:L17"/>
    <mergeCell ref="A25:L25"/>
    <mergeCell ref="C17:J17"/>
    <mergeCell ref="K27:K33"/>
    <mergeCell ref="L27:L33"/>
    <mergeCell ref="E14:F14"/>
    <mergeCell ref="G14:H14"/>
    <mergeCell ref="I14:J14"/>
    <mergeCell ref="K14:L14"/>
    <mergeCell ref="A11:L11"/>
    <mergeCell ref="B14:B15"/>
    <mergeCell ref="A14:A15"/>
    <mergeCell ref="C14:D14"/>
    <mergeCell ref="A12:L12"/>
    <mergeCell ref="A10:L10"/>
    <mergeCell ref="K45:K46"/>
    <mergeCell ref="L45:L46"/>
    <mergeCell ref="K36:K42"/>
    <mergeCell ref="G1:L1"/>
    <mergeCell ref="G2:L2"/>
    <mergeCell ref="G4:L4"/>
    <mergeCell ref="A5:C5"/>
    <mergeCell ref="A9:L9"/>
    <mergeCell ref="L36:L42"/>
    <mergeCell ref="A43:L43"/>
    <mergeCell ref="A44:B44"/>
    <mergeCell ref="K49:K50"/>
    <mergeCell ref="L49:L50"/>
    <mergeCell ref="C44:D44"/>
    <mergeCell ref="E44:F44"/>
    <mergeCell ref="G44:H44"/>
    <mergeCell ref="I44:J44"/>
    <mergeCell ref="K44:L44"/>
    <mergeCell ref="A48:B48"/>
    <mergeCell ref="E56:F56"/>
    <mergeCell ref="G56:H56"/>
    <mergeCell ref="A59:L59"/>
    <mergeCell ref="K61:K62"/>
    <mergeCell ref="L61:L62"/>
    <mergeCell ref="K60:L60"/>
    <mergeCell ref="L57:L58"/>
    <mergeCell ref="I60:J60"/>
    <mergeCell ref="K57:K58"/>
    <mergeCell ref="A63:L63"/>
    <mergeCell ref="A64:B64"/>
    <mergeCell ref="C64:D64"/>
    <mergeCell ref="E64:F64"/>
    <mergeCell ref="L65:L66"/>
    <mergeCell ref="A67:L67"/>
    <mergeCell ref="K65:K66"/>
    <mergeCell ref="I64:J64"/>
    <mergeCell ref="K64:L64"/>
    <mergeCell ref="A86:D86"/>
    <mergeCell ref="K69:K71"/>
    <mergeCell ref="L69:L71"/>
    <mergeCell ref="A72:L72"/>
    <mergeCell ref="A73:B73"/>
    <mergeCell ref="A82:G82"/>
    <mergeCell ref="I82:K82"/>
    <mergeCell ref="A84:D84"/>
    <mergeCell ref="A87:D87"/>
    <mergeCell ref="A93:I93"/>
    <mergeCell ref="A92:I92"/>
    <mergeCell ref="C73:J73"/>
    <mergeCell ref="K73:L73"/>
    <mergeCell ref="L74:L76"/>
    <mergeCell ref="A78:D78"/>
    <mergeCell ref="J92:K92"/>
    <mergeCell ref="K74:K76"/>
    <mergeCell ref="A85:D85"/>
  </mergeCells>
  <printOptions/>
  <pageMargins left="0.7086614173228347" right="0.2362204724409449" top="0.3937007874015748" bottom="0.1968503937007874" header="0.15748031496062992" footer="0.1968503937007874"/>
  <pageSetup fitToHeight="2" horizontalDpi="600" verticalDpi="600" orientation="portrait" paperSize="9" scale="4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60" zoomScaleNormal="80" workbookViewId="0" topLeftCell="A7">
      <selection activeCell="A27" sqref="A27:B27"/>
    </sheetView>
  </sheetViews>
  <sheetFormatPr defaultColWidth="9.00390625" defaultRowHeight="12.75"/>
  <cols>
    <col min="1" max="1" width="31.125" style="0" customWidth="1"/>
    <col min="2" max="2" width="14.25390625" style="0" customWidth="1"/>
    <col min="3" max="3" width="20.25390625" style="0" customWidth="1"/>
    <col min="4" max="4" width="18.00390625" style="0" customWidth="1"/>
    <col min="5" max="5" width="20.50390625" style="0" customWidth="1"/>
    <col min="6" max="6" width="18.25390625" style="0" customWidth="1"/>
    <col min="7" max="7" width="20.50390625" style="0" customWidth="1"/>
    <col min="8" max="8" width="18.00390625" style="0" customWidth="1"/>
    <col min="9" max="9" width="20.25390625" style="0" customWidth="1"/>
    <col min="10" max="12" width="18.00390625" style="0" customWidth="1"/>
  </cols>
  <sheetData>
    <row r="1" spans="1:12" ht="24.75">
      <c r="A1" s="55"/>
      <c r="B1" s="55"/>
      <c r="C1" s="55"/>
      <c r="D1" s="55"/>
      <c r="E1" s="55"/>
      <c r="F1" s="55"/>
      <c r="G1" s="377" t="s">
        <v>84</v>
      </c>
      <c r="H1" s="377"/>
      <c r="I1" s="377"/>
      <c r="J1" s="377"/>
      <c r="K1" s="377"/>
      <c r="L1" s="377"/>
    </row>
    <row r="2" spans="1:12" ht="24.75">
      <c r="A2" s="55"/>
      <c r="B2" s="55"/>
      <c r="C2" s="55"/>
      <c r="D2" s="55"/>
      <c r="E2" s="55"/>
      <c r="F2" s="55"/>
      <c r="G2" s="380" t="s">
        <v>126</v>
      </c>
      <c r="H2" s="380"/>
      <c r="I2" s="380"/>
      <c r="J2" s="380"/>
      <c r="K2" s="380"/>
      <c r="L2" s="380"/>
    </row>
    <row r="3" spans="1:12" ht="29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>
      <c r="A4" s="55"/>
      <c r="B4" s="55"/>
      <c r="C4" s="55"/>
      <c r="D4" s="55"/>
      <c r="E4" s="55"/>
      <c r="F4" s="55"/>
      <c r="G4" s="377" t="s">
        <v>127</v>
      </c>
      <c r="H4" s="377"/>
      <c r="I4" s="377"/>
      <c r="J4" s="377"/>
      <c r="K4" s="377"/>
      <c r="L4" s="377"/>
    </row>
    <row r="5" spans="1:12" ht="24.75">
      <c r="A5" s="379"/>
      <c r="B5" s="379"/>
      <c r="C5" s="379"/>
      <c r="D5" s="55"/>
      <c r="E5" s="55"/>
      <c r="F5" s="55"/>
      <c r="G5" s="55"/>
      <c r="H5" s="55"/>
      <c r="I5" s="55"/>
      <c r="J5" s="55"/>
      <c r="K5" s="55"/>
      <c r="L5" s="55"/>
    </row>
    <row r="6" spans="1:12" ht="24.75">
      <c r="A6" s="57" t="s">
        <v>133</v>
      </c>
      <c r="B6" s="57"/>
      <c r="C6" s="58"/>
      <c r="D6" s="55"/>
      <c r="E6" s="55"/>
      <c r="F6" s="55"/>
      <c r="G6" s="55"/>
      <c r="H6" s="55"/>
      <c r="I6" s="55"/>
      <c r="J6" s="55"/>
      <c r="K6" s="55"/>
      <c r="L6" s="55"/>
    </row>
    <row r="7" spans="1:12" ht="17.25" customHeight="1">
      <c r="A7" s="56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1" ht="21.75" customHeight="1" hidden="1">
      <c r="A8" s="1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33.75">
      <c r="A9" s="297" t="s">
        <v>37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</row>
    <row r="10" spans="1:12" ht="28.5" customHeight="1">
      <c r="A10" s="293" t="s">
        <v>43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13" ht="27.75" customHeight="1">
      <c r="A11" s="378" t="s">
        <v>119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19"/>
    </row>
    <row r="12" spans="1:13" ht="4.5" customHeight="1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20"/>
      <c r="M12" s="19"/>
    </row>
    <row r="13" spans="1:13" ht="21.75" customHeight="1">
      <c r="A13" s="391" t="s">
        <v>134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19"/>
    </row>
    <row r="14" spans="1:13" ht="9" customHeight="1" thickBot="1">
      <c r="A14" s="19"/>
      <c r="B14" s="19"/>
      <c r="C14" s="19"/>
      <c r="D14" s="19"/>
      <c r="E14" s="19"/>
      <c r="F14" s="19"/>
      <c r="G14" s="19"/>
      <c r="H14" s="19"/>
      <c r="I14" s="21"/>
      <c r="J14" s="21"/>
      <c r="K14" s="21"/>
      <c r="L14" s="19"/>
      <c r="M14" s="19"/>
    </row>
    <row r="15" spans="1:13" ht="102.75" customHeight="1">
      <c r="A15" s="382" t="s">
        <v>67</v>
      </c>
      <c r="B15" s="384" t="s">
        <v>44</v>
      </c>
      <c r="C15" s="389" t="s">
        <v>47</v>
      </c>
      <c r="D15" s="390"/>
      <c r="E15" s="389" t="s">
        <v>48</v>
      </c>
      <c r="F15" s="390"/>
      <c r="G15" s="389" t="s">
        <v>49</v>
      </c>
      <c r="H15" s="390"/>
      <c r="I15" s="389" t="s">
        <v>50</v>
      </c>
      <c r="J15" s="390"/>
      <c r="K15" s="387" t="s">
        <v>46</v>
      </c>
      <c r="L15" s="388"/>
      <c r="M15" s="19"/>
    </row>
    <row r="16" spans="1:13" ht="107.25" customHeight="1" thickBot="1">
      <c r="A16" s="383"/>
      <c r="B16" s="385"/>
      <c r="C16" s="37" t="s">
        <v>89</v>
      </c>
      <c r="D16" s="37" t="s">
        <v>90</v>
      </c>
      <c r="E16" s="37" t="s">
        <v>89</v>
      </c>
      <c r="F16" s="37" t="s">
        <v>90</v>
      </c>
      <c r="G16" s="37" t="s">
        <v>89</v>
      </c>
      <c r="H16" s="37" t="s">
        <v>90</v>
      </c>
      <c r="I16" s="37" t="s">
        <v>89</v>
      </c>
      <c r="J16" s="37" t="s">
        <v>90</v>
      </c>
      <c r="K16" s="37" t="s">
        <v>89</v>
      </c>
      <c r="L16" s="38" t="s">
        <v>90</v>
      </c>
      <c r="M16" s="19"/>
    </row>
    <row r="17" spans="1:13" ht="29.25">
      <c r="A17" s="339" t="s">
        <v>62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1"/>
      <c r="M17" s="19"/>
    </row>
    <row r="18" spans="1:13" ht="100.5" customHeight="1">
      <c r="A18" s="354" t="s">
        <v>68</v>
      </c>
      <c r="B18" s="344"/>
      <c r="C18" s="334" t="s">
        <v>87</v>
      </c>
      <c r="D18" s="381"/>
      <c r="E18" s="381"/>
      <c r="F18" s="381"/>
      <c r="G18" s="381"/>
      <c r="H18" s="381"/>
      <c r="I18" s="381"/>
      <c r="J18" s="335"/>
      <c r="K18" s="334"/>
      <c r="L18" s="372"/>
      <c r="M18" s="19"/>
    </row>
    <row r="19" spans="1:13" ht="32.25">
      <c r="A19" s="204" t="s">
        <v>55</v>
      </c>
      <c r="B19" s="205" t="s">
        <v>137</v>
      </c>
      <c r="C19" s="206"/>
      <c r="D19" s="206"/>
      <c r="E19" s="206"/>
      <c r="F19" s="206"/>
      <c r="G19" s="206"/>
      <c r="H19" s="206"/>
      <c r="I19" s="206"/>
      <c r="J19" s="206"/>
      <c r="K19" s="333"/>
      <c r="L19" s="373"/>
      <c r="M19" s="19"/>
    </row>
    <row r="20" spans="1:13" ht="33">
      <c r="A20" s="207" t="s">
        <v>56</v>
      </c>
      <c r="B20" s="205" t="s">
        <v>137</v>
      </c>
      <c r="C20" s="205"/>
      <c r="D20" s="205"/>
      <c r="E20" s="208"/>
      <c r="F20" s="209"/>
      <c r="G20" s="208">
        <f aca="true" t="shared" si="0" ref="G20:G25">H20/1.2</f>
        <v>1904.1666666666667</v>
      </c>
      <c r="H20" s="209">
        <v>2285</v>
      </c>
      <c r="I20" s="208">
        <f aca="true" t="shared" si="1" ref="I20:I25">J20/1.2</f>
        <v>1591.6666666666667</v>
      </c>
      <c r="J20" s="209">
        <v>1910</v>
      </c>
      <c r="K20" s="333"/>
      <c r="L20" s="374"/>
      <c r="M20" s="19"/>
    </row>
    <row r="21" spans="1:13" ht="33">
      <c r="A21" s="207" t="s">
        <v>57</v>
      </c>
      <c r="B21" s="205" t="s">
        <v>137</v>
      </c>
      <c r="C21" s="208"/>
      <c r="D21" s="209"/>
      <c r="E21" s="208"/>
      <c r="F21" s="209"/>
      <c r="G21" s="208">
        <f t="shared" si="0"/>
        <v>2337.5</v>
      </c>
      <c r="H21" s="209">
        <v>2805</v>
      </c>
      <c r="I21" s="208">
        <f t="shared" si="1"/>
        <v>2062.5</v>
      </c>
      <c r="J21" s="209">
        <v>2475</v>
      </c>
      <c r="K21" s="333"/>
      <c r="L21" s="374"/>
      <c r="M21" s="19"/>
    </row>
    <row r="22" spans="1:13" ht="33">
      <c r="A22" s="207" t="s">
        <v>58</v>
      </c>
      <c r="B22" s="205" t="s">
        <v>137</v>
      </c>
      <c r="C22" s="205"/>
      <c r="D22" s="209"/>
      <c r="E22" s="208"/>
      <c r="F22" s="209"/>
      <c r="G22" s="208">
        <f t="shared" si="0"/>
        <v>2691.666666666667</v>
      </c>
      <c r="H22" s="209">
        <v>3230</v>
      </c>
      <c r="I22" s="208">
        <f t="shared" si="1"/>
        <v>2445.8333333333335</v>
      </c>
      <c r="J22" s="209">
        <v>2935</v>
      </c>
      <c r="K22" s="333"/>
      <c r="L22" s="374"/>
      <c r="M22" s="19"/>
    </row>
    <row r="23" spans="1:13" ht="33">
      <c r="A23" s="207" t="s">
        <v>59</v>
      </c>
      <c r="B23" s="205" t="s">
        <v>137</v>
      </c>
      <c r="C23" s="208"/>
      <c r="D23" s="209"/>
      <c r="E23" s="208"/>
      <c r="F23" s="209"/>
      <c r="G23" s="208">
        <f t="shared" si="0"/>
        <v>2816.666666666667</v>
      </c>
      <c r="H23" s="209">
        <v>3380</v>
      </c>
      <c r="I23" s="208">
        <f t="shared" si="1"/>
        <v>2483.3333333333335</v>
      </c>
      <c r="J23" s="209">
        <v>2980</v>
      </c>
      <c r="K23" s="333"/>
      <c r="L23" s="374"/>
      <c r="M23" s="19"/>
    </row>
    <row r="24" spans="1:13" ht="33">
      <c r="A24" s="207" t="s">
        <v>60</v>
      </c>
      <c r="B24" s="205" t="s">
        <v>137</v>
      </c>
      <c r="C24" s="208"/>
      <c r="D24" s="209"/>
      <c r="E24" s="208"/>
      <c r="F24" s="209"/>
      <c r="G24" s="208">
        <f t="shared" si="0"/>
        <v>2916.666666666667</v>
      </c>
      <c r="H24" s="209">
        <v>3500</v>
      </c>
      <c r="I24" s="208">
        <f t="shared" si="1"/>
        <v>2583.3333333333335</v>
      </c>
      <c r="J24" s="209">
        <v>3100</v>
      </c>
      <c r="K24" s="333"/>
      <c r="L24" s="374"/>
      <c r="M24" s="19"/>
    </row>
    <row r="25" spans="1:13" ht="33.75" thickBot="1">
      <c r="A25" s="210" t="s">
        <v>61</v>
      </c>
      <c r="B25" s="211" t="s">
        <v>137</v>
      </c>
      <c r="C25" s="212"/>
      <c r="D25" s="213"/>
      <c r="E25" s="212"/>
      <c r="F25" s="213"/>
      <c r="G25" s="212">
        <f t="shared" si="0"/>
        <v>3125</v>
      </c>
      <c r="H25" s="213">
        <v>3750</v>
      </c>
      <c r="I25" s="208">
        <f t="shared" si="1"/>
        <v>2708.3333333333335</v>
      </c>
      <c r="J25" s="213">
        <v>3250</v>
      </c>
      <c r="K25" s="376"/>
      <c r="L25" s="375"/>
      <c r="M25" s="19"/>
    </row>
    <row r="26" spans="1:13" ht="29.25">
      <c r="A26" s="339" t="s">
        <v>62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1"/>
      <c r="M26" s="19"/>
    </row>
    <row r="27" spans="1:13" ht="100.5" customHeight="1">
      <c r="A27" s="354" t="s">
        <v>68</v>
      </c>
      <c r="B27" s="344"/>
      <c r="C27" s="334" t="s">
        <v>114</v>
      </c>
      <c r="D27" s="335"/>
      <c r="E27" s="334" t="s">
        <v>114</v>
      </c>
      <c r="F27" s="335"/>
      <c r="G27" s="334" t="s">
        <v>97</v>
      </c>
      <c r="H27" s="335"/>
      <c r="I27" s="334" t="s">
        <v>97</v>
      </c>
      <c r="J27" s="335"/>
      <c r="K27" s="334" t="s">
        <v>69</v>
      </c>
      <c r="L27" s="372"/>
      <c r="M27" s="19"/>
    </row>
    <row r="28" spans="1:13" ht="32.25">
      <c r="A28" s="204" t="s">
        <v>55</v>
      </c>
      <c r="B28" s="205" t="s">
        <v>137</v>
      </c>
      <c r="C28" s="214"/>
      <c r="D28" s="215"/>
      <c r="E28" s="214"/>
      <c r="F28" s="215"/>
      <c r="G28" s="214"/>
      <c r="H28" s="215"/>
      <c r="I28" s="214"/>
      <c r="J28" s="215"/>
      <c r="K28" s="364">
        <f>L28/1.2</f>
        <v>495.83333333333337</v>
      </c>
      <c r="L28" s="369">
        <v>595</v>
      </c>
      <c r="M28" s="19"/>
    </row>
    <row r="29" spans="1:13" ht="33">
      <c r="A29" s="207" t="s">
        <v>56</v>
      </c>
      <c r="B29" s="205" t="s">
        <v>137</v>
      </c>
      <c r="C29" s="205"/>
      <c r="D29" s="205"/>
      <c r="E29" s="208">
        <f aca="true" t="shared" si="2" ref="E29:E34">F29/1.2</f>
        <v>3789.166666666667</v>
      </c>
      <c r="F29" s="209">
        <v>4547</v>
      </c>
      <c r="G29" s="208">
        <f aca="true" t="shared" si="3" ref="G29:G34">H29/1.2</f>
        <v>3483.3333333333335</v>
      </c>
      <c r="H29" s="209">
        <v>4180</v>
      </c>
      <c r="I29" s="208">
        <f aca="true" t="shared" si="4" ref="I29:I34">J29/1.2</f>
        <v>2550.8333333333335</v>
      </c>
      <c r="J29" s="209">
        <v>3061</v>
      </c>
      <c r="K29" s="364"/>
      <c r="L29" s="370"/>
      <c r="M29" s="19"/>
    </row>
    <row r="30" spans="1:13" ht="33">
      <c r="A30" s="207" t="s">
        <v>57</v>
      </c>
      <c r="B30" s="205" t="s">
        <v>137</v>
      </c>
      <c r="C30" s="208">
        <f>D30/1.2</f>
        <v>13115</v>
      </c>
      <c r="D30" s="209">
        <v>15738</v>
      </c>
      <c r="E30" s="208">
        <f t="shared" si="2"/>
        <v>7330.833333333334</v>
      </c>
      <c r="F30" s="209">
        <v>8797</v>
      </c>
      <c r="G30" s="208">
        <f t="shared" si="3"/>
        <v>5837.5</v>
      </c>
      <c r="H30" s="209">
        <v>7005</v>
      </c>
      <c r="I30" s="208">
        <f t="shared" si="4"/>
        <v>3241.666666666667</v>
      </c>
      <c r="J30" s="209">
        <v>3890</v>
      </c>
      <c r="K30" s="364"/>
      <c r="L30" s="370"/>
      <c r="M30" s="19"/>
    </row>
    <row r="31" spans="1:13" ht="33">
      <c r="A31" s="207" t="s">
        <v>58</v>
      </c>
      <c r="B31" s="205" t="s">
        <v>137</v>
      </c>
      <c r="C31" s="208">
        <f>D31/1.2</f>
        <v>14433.333333333334</v>
      </c>
      <c r="D31" s="209">
        <v>17320</v>
      </c>
      <c r="E31" s="208">
        <f t="shared" si="2"/>
        <v>8129.166666666667</v>
      </c>
      <c r="F31" s="209">
        <v>9755</v>
      </c>
      <c r="G31" s="208">
        <f t="shared" si="3"/>
        <v>6312.5</v>
      </c>
      <c r="H31" s="209">
        <v>7575</v>
      </c>
      <c r="I31" s="208">
        <f t="shared" si="4"/>
        <v>3826.666666666667</v>
      </c>
      <c r="J31" s="209">
        <v>4592</v>
      </c>
      <c r="K31" s="364"/>
      <c r="L31" s="370"/>
      <c r="M31" s="19"/>
    </row>
    <row r="32" spans="1:13" ht="33">
      <c r="A32" s="207" t="s">
        <v>59</v>
      </c>
      <c r="B32" s="205" t="s">
        <v>137</v>
      </c>
      <c r="C32" s="208">
        <f>D32/1.2</f>
        <v>15845.833333333334</v>
      </c>
      <c r="D32" s="209">
        <v>19015</v>
      </c>
      <c r="E32" s="208">
        <f t="shared" si="2"/>
        <v>9475</v>
      </c>
      <c r="F32" s="209">
        <v>11370</v>
      </c>
      <c r="G32" s="208">
        <f t="shared" si="3"/>
        <v>7037.5</v>
      </c>
      <c r="H32" s="209">
        <v>8445</v>
      </c>
      <c r="I32" s="208">
        <f t="shared" si="4"/>
        <v>3916.666666666667</v>
      </c>
      <c r="J32" s="209">
        <v>4700</v>
      </c>
      <c r="K32" s="364"/>
      <c r="L32" s="370"/>
      <c r="M32" s="19"/>
    </row>
    <row r="33" spans="1:13" ht="33">
      <c r="A33" s="207" t="s">
        <v>60</v>
      </c>
      <c r="B33" s="205" t="s">
        <v>137</v>
      </c>
      <c r="C33" s="208">
        <f>D33/1.2</f>
        <v>16222.5</v>
      </c>
      <c r="D33" s="209">
        <v>19467</v>
      </c>
      <c r="E33" s="208">
        <f t="shared" si="2"/>
        <v>10720.833333333334</v>
      </c>
      <c r="F33" s="209">
        <v>12865</v>
      </c>
      <c r="G33" s="208">
        <f t="shared" si="3"/>
        <v>8062.5</v>
      </c>
      <c r="H33" s="209">
        <v>9675</v>
      </c>
      <c r="I33" s="208">
        <f t="shared" si="4"/>
        <v>4000</v>
      </c>
      <c r="J33" s="209">
        <v>4800</v>
      </c>
      <c r="K33" s="364"/>
      <c r="L33" s="370"/>
      <c r="M33" s="19"/>
    </row>
    <row r="34" spans="1:13" ht="33.75" thickBot="1">
      <c r="A34" s="216" t="s">
        <v>61</v>
      </c>
      <c r="B34" s="217" t="s">
        <v>137</v>
      </c>
      <c r="C34" s="218">
        <f>D34/1.2</f>
        <v>17164.166666666668</v>
      </c>
      <c r="D34" s="219">
        <v>20597</v>
      </c>
      <c r="E34" s="218">
        <f t="shared" si="2"/>
        <v>11588.333333333334</v>
      </c>
      <c r="F34" s="219">
        <v>13906</v>
      </c>
      <c r="G34" s="218">
        <f t="shared" si="3"/>
        <v>8512.5</v>
      </c>
      <c r="H34" s="219">
        <v>10215</v>
      </c>
      <c r="I34" s="218">
        <f t="shared" si="4"/>
        <v>4083.3333333333335</v>
      </c>
      <c r="J34" s="219">
        <v>4900</v>
      </c>
      <c r="K34" s="365"/>
      <c r="L34" s="371"/>
      <c r="M34" s="19"/>
    </row>
    <row r="35" spans="1:13" ht="29.25">
      <c r="A35" s="366" t="s">
        <v>71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8"/>
      <c r="M35" s="19"/>
    </row>
    <row r="36" spans="1:13" ht="97.5" customHeight="1">
      <c r="A36" s="354" t="s">
        <v>68</v>
      </c>
      <c r="B36" s="344"/>
      <c r="C36" s="334" t="s">
        <v>88</v>
      </c>
      <c r="D36" s="335"/>
      <c r="E36" s="334" t="s">
        <v>88</v>
      </c>
      <c r="F36" s="335"/>
      <c r="G36" s="334" t="s">
        <v>88</v>
      </c>
      <c r="H36" s="335"/>
      <c r="I36" s="334" t="s">
        <v>88</v>
      </c>
      <c r="J36" s="335"/>
      <c r="K36" s="334" t="s">
        <v>69</v>
      </c>
      <c r="L36" s="372"/>
      <c r="M36" s="19"/>
    </row>
    <row r="37" spans="1:13" ht="33">
      <c r="A37" s="207" t="s">
        <v>55</v>
      </c>
      <c r="B37" s="205" t="s">
        <v>137</v>
      </c>
      <c r="C37" s="205"/>
      <c r="D37" s="205"/>
      <c r="E37" s="205"/>
      <c r="F37" s="205"/>
      <c r="G37" s="205"/>
      <c r="H37" s="205"/>
      <c r="I37" s="205"/>
      <c r="J37" s="205"/>
      <c r="K37" s="362">
        <f>L37/1.2</f>
        <v>483.33333333333337</v>
      </c>
      <c r="L37" s="369">
        <v>580</v>
      </c>
      <c r="M37" s="19"/>
    </row>
    <row r="38" spans="1:13" ht="33">
      <c r="A38" s="207" t="s">
        <v>63</v>
      </c>
      <c r="B38" s="205" t="s">
        <v>137</v>
      </c>
      <c r="C38" s="205"/>
      <c r="D38" s="205"/>
      <c r="E38" s="205"/>
      <c r="F38" s="205"/>
      <c r="G38" s="208">
        <f aca="true" t="shared" si="5" ref="G38:G43">H38/1.2</f>
        <v>1666.6666666666667</v>
      </c>
      <c r="H38" s="209">
        <v>2000</v>
      </c>
      <c r="I38" s="208">
        <f aca="true" t="shared" si="6" ref="I38:I43">J38/1.2</f>
        <v>1250</v>
      </c>
      <c r="J38" s="209">
        <v>1500</v>
      </c>
      <c r="K38" s="349"/>
      <c r="L38" s="370"/>
      <c r="M38" s="19"/>
    </row>
    <row r="39" spans="1:13" ht="33">
      <c r="A39" s="207" t="s">
        <v>51</v>
      </c>
      <c r="B39" s="205" t="s">
        <v>137</v>
      </c>
      <c r="C39" s="205"/>
      <c r="D39" s="205"/>
      <c r="E39" s="205"/>
      <c r="F39" s="205"/>
      <c r="G39" s="208">
        <f t="shared" si="5"/>
        <v>1833.3333333333335</v>
      </c>
      <c r="H39" s="209">
        <v>2200</v>
      </c>
      <c r="I39" s="208">
        <f t="shared" si="6"/>
        <v>1291.6666666666667</v>
      </c>
      <c r="J39" s="209">
        <v>1550</v>
      </c>
      <c r="K39" s="349"/>
      <c r="L39" s="370"/>
      <c r="M39" s="19"/>
    </row>
    <row r="40" spans="1:13" ht="33">
      <c r="A40" s="207" t="s">
        <v>58</v>
      </c>
      <c r="B40" s="205" t="s">
        <v>137</v>
      </c>
      <c r="C40" s="205"/>
      <c r="D40" s="205"/>
      <c r="E40" s="208">
        <f>F40/1.2</f>
        <v>2500</v>
      </c>
      <c r="F40" s="209">
        <v>3000</v>
      </c>
      <c r="G40" s="208">
        <f t="shared" si="5"/>
        <v>2041.6666666666667</v>
      </c>
      <c r="H40" s="209">
        <v>2450</v>
      </c>
      <c r="I40" s="208">
        <f t="shared" si="6"/>
        <v>1333.3333333333335</v>
      </c>
      <c r="J40" s="209">
        <v>1600</v>
      </c>
      <c r="K40" s="349"/>
      <c r="L40" s="370"/>
      <c r="M40" s="19"/>
    </row>
    <row r="41" spans="1:13" ht="33">
      <c r="A41" s="207" t="s">
        <v>59</v>
      </c>
      <c r="B41" s="205" t="s">
        <v>137</v>
      </c>
      <c r="C41" s="208">
        <f>D41/1.2</f>
        <v>3500</v>
      </c>
      <c r="D41" s="209">
        <v>4200</v>
      </c>
      <c r="E41" s="208">
        <f>F41/1.2</f>
        <v>2916.666666666667</v>
      </c>
      <c r="F41" s="209">
        <v>3500</v>
      </c>
      <c r="G41" s="208">
        <f t="shared" si="5"/>
        <v>2333.3333333333335</v>
      </c>
      <c r="H41" s="209">
        <v>2800</v>
      </c>
      <c r="I41" s="208">
        <f t="shared" si="6"/>
        <v>1375</v>
      </c>
      <c r="J41" s="209">
        <v>1650</v>
      </c>
      <c r="K41" s="349"/>
      <c r="L41" s="370"/>
      <c r="M41" s="19"/>
    </row>
    <row r="42" spans="1:13" ht="33">
      <c r="A42" s="207" t="s">
        <v>60</v>
      </c>
      <c r="B42" s="205" t="s">
        <v>137</v>
      </c>
      <c r="C42" s="208">
        <f>D42/1.2</f>
        <v>3833.3333333333335</v>
      </c>
      <c r="D42" s="209">
        <v>4600</v>
      </c>
      <c r="E42" s="208">
        <f>F42/1.2</f>
        <v>3333.3333333333335</v>
      </c>
      <c r="F42" s="209">
        <v>4000</v>
      </c>
      <c r="G42" s="208">
        <f t="shared" si="5"/>
        <v>2500</v>
      </c>
      <c r="H42" s="209">
        <v>3000</v>
      </c>
      <c r="I42" s="208">
        <f t="shared" si="6"/>
        <v>1416.6666666666667</v>
      </c>
      <c r="J42" s="209">
        <v>1700</v>
      </c>
      <c r="K42" s="349"/>
      <c r="L42" s="370"/>
      <c r="M42" s="19"/>
    </row>
    <row r="43" spans="1:13" ht="33.75" thickBot="1">
      <c r="A43" s="210" t="s">
        <v>61</v>
      </c>
      <c r="B43" s="211" t="s">
        <v>137</v>
      </c>
      <c r="C43" s="212">
        <f>D43/1.2</f>
        <v>4166.666666666667</v>
      </c>
      <c r="D43" s="213">
        <v>5000</v>
      </c>
      <c r="E43" s="212">
        <f>F43/1.2</f>
        <v>3750</v>
      </c>
      <c r="F43" s="213">
        <v>4500</v>
      </c>
      <c r="G43" s="212">
        <f t="shared" si="5"/>
        <v>2750</v>
      </c>
      <c r="H43" s="213">
        <v>3300</v>
      </c>
      <c r="I43" s="212">
        <f t="shared" si="6"/>
        <v>1458.3333333333335</v>
      </c>
      <c r="J43" s="213">
        <v>1750</v>
      </c>
      <c r="K43" s="349"/>
      <c r="L43" s="371"/>
      <c r="M43" s="19"/>
    </row>
    <row r="44" spans="1:13" ht="29.25">
      <c r="A44" s="339" t="s">
        <v>72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1"/>
      <c r="M44" s="19"/>
    </row>
    <row r="45" spans="1:13" ht="81" customHeight="1">
      <c r="A45" s="338" t="s">
        <v>68</v>
      </c>
      <c r="B45" s="338"/>
      <c r="C45" s="355"/>
      <c r="D45" s="355"/>
      <c r="E45" s="355"/>
      <c r="F45" s="355"/>
      <c r="G45" s="361" t="s">
        <v>86</v>
      </c>
      <c r="H45" s="361"/>
      <c r="I45" s="355"/>
      <c r="J45" s="355"/>
      <c r="K45" s="359"/>
      <c r="L45" s="395"/>
      <c r="M45" s="19"/>
    </row>
    <row r="46" spans="1:13" ht="33">
      <c r="A46" s="207" t="s">
        <v>65</v>
      </c>
      <c r="B46" s="205" t="s">
        <v>137</v>
      </c>
      <c r="C46" s="208"/>
      <c r="D46" s="220"/>
      <c r="E46" s="208"/>
      <c r="F46" s="220"/>
      <c r="G46" s="208">
        <f>H46/1.2</f>
        <v>458.33333333333337</v>
      </c>
      <c r="H46" s="220">
        <v>550</v>
      </c>
      <c r="I46" s="208"/>
      <c r="J46" s="208"/>
      <c r="K46" s="364"/>
      <c r="L46" s="346"/>
      <c r="M46" s="19"/>
    </row>
    <row r="47" spans="1:13" ht="33.75" thickBot="1">
      <c r="A47" s="216" t="s">
        <v>64</v>
      </c>
      <c r="B47" s="217" t="s">
        <v>137</v>
      </c>
      <c r="C47" s="218"/>
      <c r="D47" s="221"/>
      <c r="E47" s="218"/>
      <c r="F47" s="221"/>
      <c r="G47" s="218">
        <f>H47/1.2</f>
        <v>625</v>
      </c>
      <c r="H47" s="221">
        <v>750</v>
      </c>
      <c r="I47" s="218"/>
      <c r="J47" s="218"/>
      <c r="K47" s="365"/>
      <c r="L47" s="348"/>
      <c r="M47" s="19"/>
    </row>
    <row r="48" spans="1:13" ht="29.25">
      <c r="A48" s="339" t="s">
        <v>72</v>
      </c>
      <c r="B48" s="340"/>
      <c r="C48" s="363"/>
      <c r="D48" s="363"/>
      <c r="E48" s="363"/>
      <c r="F48" s="363"/>
      <c r="G48" s="363"/>
      <c r="H48" s="363"/>
      <c r="I48" s="363"/>
      <c r="J48" s="363"/>
      <c r="K48" s="340"/>
      <c r="L48" s="341"/>
      <c r="M48" s="19"/>
    </row>
    <row r="49" spans="1:13" ht="99.75" customHeight="1">
      <c r="A49" s="336" t="s">
        <v>68</v>
      </c>
      <c r="B49" s="337"/>
      <c r="C49" s="333" t="s">
        <v>109</v>
      </c>
      <c r="D49" s="333"/>
      <c r="E49" s="333" t="s">
        <v>109</v>
      </c>
      <c r="F49" s="333"/>
      <c r="G49" s="333" t="s">
        <v>110</v>
      </c>
      <c r="H49" s="333"/>
      <c r="I49" s="334"/>
      <c r="J49" s="335"/>
      <c r="K49" s="337" t="s">
        <v>69</v>
      </c>
      <c r="L49" s="345"/>
      <c r="M49" s="19"/>
    </row>
    <row r="50" spans="1:13" ht="33">
      <c r="A50" s="207" t="s">
        <v>65</v>
      </c>
      <c r="B50" s="205" t="s">
        <v>137</v>
      </c>
      <c r="C50" s="222">
        <f>D50/1.2</f>
        <v>1260.8333333333335</v>
      </c>
      <c r="D50" s="223">
        <v>1513</v>
      </c>
      <c r="E50" s="222">
        <f>F50/1.2</f>
        <v>1017.5</v>
      </c>
      <c r="F50" s="223">
        <v>1221</v>
      </c>
      <c r="G50" s="222">
        <f>H50/1.2</f>
        <v>708.3333333333334</v>
      </c>
      <c r="H50" s="223">
        <v>850</v>
      </c>
      <c r="I50" s="222"/>
      <c r="J50" s="222"/>
      <c r="K50" s="364">
        <f>L50/1.2</f>
        <v>325</v>
      </c>
      <c r="L50" s="346">
        <v>390</v>
      </c>
      <c r="M50" s="19"/>
    </row>
    <row r="51" spans="1:13" ht="33.75" thickBot="1">
      <c r="A51" s="216" t="s">
        <v>64</v>
      </c>
      <c r="B51" s="217" t="s">
        <v>137</v>
      </c>
      <c r="C51" s="218">
        <f>D51/1.2</f>
        <v>1353.3333333333335</v>
      </c>
      <c r="D51" s="221">
        <v>1624</v>
      </c>
      <c r="E51" s="218">
        <f>F51/1.2</f>
        <v>1104.1666666666667</v>
      </c>
      <c r="F51" s="221">
        <v>1325</v>
      </c>
      <c r="G51" s="218">
        <f>H51/1.2</f>
        <v>766.6666666666667</v>
      </c>
      <c r="H51" s="221">
        <v>920</v>
      </c>
      <c r="I51" s="218"/>
      <c r="J51" s="218"/>
      <c r="K51" s="365"/>
      <c r="L51" s="348"/>
      <c r="M51" s="19"/>
    </row>
    <row r="52" spans="1:13" ht="29.25">
      <c r="A52" s="366" t="s">
        <v>73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8"/>
      <c r="M52" s="19"/>
    </row>
    <row r="53" spans="1:13" ht="93" customHeight="1">
      <c r="A53" s="338" t="s">
        <v>68</v>
      </c>
      <c r="B53" s="338"/>
      <c r="C53" s="355"/>
      <c r="D53" s="355"/>
      <c r="E53" s="355"/>
      <c r="F53" s="355"/>
      <c r="G53" s="361" t="s">
        <v>86</v>
      </c>
      <c r="H53" s="361"/>
      <c r="I53" s="355"/>
      <c r="J53" s="355"/>
      <c r="K53" s="359"/>
      <c r="L53" s="360"/>
      <c r="M53" s="19"/>
    </row>
    <row r="54" spans="1:13" ht="33">
      <c r="A54" s="207" t="s">
        <v>65</v>
      </c>
      <c r="B54" s="205" t="s">
        <v>137</v>
      </c>
      <c r="C54" s="208"/>
      <c r="D54" s="220"/>
      <c r="E54" s="208"/>
      <c r="F54" s="220"/>
      <c r="G54" s="208">
        <f>H54/1.2</f>
        <v>433.33333333333337</v>
      </c>
      <c r="H54" s="220">
        <v>520</v>
      </c>
      <c r="I54" s="208"/>
      <c r="J54" s="208"/>
      <c r="K54" s="362"/>
      <c r="L54" s="346"/>
      <c r="M54" s="19"/>
    </row>
    <row r="55" spans="1:13" ht="33.75" thickBot="1">
      <c r="A55" s="216" t="s">
        <v>64</v>
      </c>
      <c r="B55" s="217" t="s">
        <v>137</v>
      </c>
      <c r="C55" s="218"/>
      <c r="D55" s="221"/>
      <c r="E55" s="218"/>
      <c r="F55" s="221"/>
      <c r="G55" s="218">
        <f>H55/1.2</f>
        <v>608.3333333333334</v>
      </c>
      <c r="H55" s="221">
        <v>730</v>
      </c>
      <c r="I55" s="218"/>
      <c r="J55" s="218"/>
      <c r="K55" s="350"/>
      <c r="L55" s="348"/>
      <c r="M55" s="19"/>
    </row>
    <row r="56" spans="1:13" ht="29.25">
      <c r="A56" s="366" t="s">
        <v>73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8"/>
      <c r="M56" s="19"/>
    </row>
    <row r="57" spans="1:13" ht="102" customHeight="1">
      <c r="A57" s="336" t="s">
        <v>68</v>
      </c>
      <c r="B57" s="337"/>
      <c r="C57" s="333" t="s">
        <v>109</v>
      </c>
      <c r="D57" s="333"/>
      <c r="E57" s="333" t="s">
        <v>109</v>
      </c>
      <c r="F57" s="333"/>
      <c r="G57" s="333" t="s">
        <v>110</v>
      </c>
      <c r="H57" s="333"/>
      <c r="I57" s="334"/>
      <c r="J57" s="335"/>
      <c r="K57" s="337" t="s">
        <v>69</v>
      </c>
      <c r="L57" s="345"/>
      <c r="M57" s="19"/>
    </row>
    <row r="58" spans="1:13" ht="33">
      <c r="A58" s="207" t="s">
        <v>65</v>
      </c>
      <c r="B58" s="205" t="s">
        <v>137</v>
      </c>
      <c r="C58" s="208">
        <f>D58/1.2</f>
        <v>958.3333333333334</v>
      </c>
      <c r="D58" s="220">
        <v>1150</v>
      </c>
      <c r="E58" s="208">
        <f>F58/1.2</f>
        <v>850</v>
      </c>
      <c r="F58" s="220">
        <v>1020</v>
      </c>
      <c r="G58" s="208">
        <f>H58/1.2</f>
        <v>641.6666666666667</v>
      </c>
      <c r="H58" s="220">
        <v>770</v>
      </c>
      <c r="I58" s="208"/>
      <c r="J58" s="208"/>
      <c r="K58" s="362">
        <f>L58/1.2</f>
        <v>291.6666666666667</v>
      </c>
      <c r="L58" s="346">
        <v>350</v>
      </c>
      <c r="M58" s="19"/>
    </row>
    <row r="59" spans="1:13" ht="33.75" thickBot="1">
      <c r="A59" s="216" t="s">
        <v>64</v>
      </c>
      <c r="B59" s="217" t="s">
        <v>137</v>
      </c>
      <c r="C59" s="218">
        <f>D59/1.2</f>
        <v>1041.6666666666667</v>
      </c>
      <c r="D59" s="221">
        <v>1250</v>
      </c>
      <c r="E59" s="218">
        <f>F59/1.2</f>
        <v>941.6666666666667</v>
      </c>
      <c r="F59" s="221">
        <v>1130</v>
      </c>
      <c r="G59" s="218">
        <f>H59/1.2</f>
        <v>708.3333333333334</v>
      </c>
      <c r="H59" s="221">
        <v>850</v>
      </c>
      <c r="I59" s="218"/>
      <c r="J59" s="218"/>
      <c r="K59" s="350"/>
      <c r="L59" s="348"/>
      <c r="M59" s="19"/>
    </row>
    <row r="60" spans="1:13" ht="29.25">
      <c r="A60" s="356" t="s">
        <v>74</v>
      </c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8"/>
      <c r="M60" s="19"/>
    </row>
    <row r="61" spans="1:13" ht="100.5" customHeight="1">
      <c r="A61" s="338" t="s">
        <v>68</v>
      </c>
      <c r="B61" s="338"/>
      <c r="C61" s="355"/>
      <c r="D61" s="355"/>
      <c r="E61" s="355"/>
      <c r="F61" s="355"/>
      <c r="G61" s="361" t="s">
        <v>86</v>
      </c>
      <c r="H61" s="361"/>
      <c r="I61" s="355"/>
      <c r="J61" s="355"/>
      <c r="K61" s="359"/>
      <c r="L61" s="360"/>
      <c r="M61" s="19"/>
    </row>
    <row r="62" spans="1:13" ht="33">
      <c r="A62" s="207" t="s">
        <v>65</v>
      </c>
      <c r="B62" s="205" t="s">
        <v>137</v>
      </c>
      <c r="C62" s="208"/>
      <c r="D62" s="220"/>
      <c r="E62" s="208"/>
      <c r="F62" s="220"/>
      <c r="G62" s="208">
        <f>H62/1.2</f>
        <v>435.83333333333337</v>
      </c>
      <c r="H62" s="220">
        <v>523</v>
      </c>
      <c r="I62" s="208"/>
      <c r="J62" s="208"/>
      <c r="K62" s="362"/>
      <c r="L62" s="346"/>
      <c r="M62" s="19"/>
    </row>
    <row r="63" spans="1:13" ht="33.75" thickBot="1">
      <c r="A63" s="216" t="s">
        <v>64</v>
      </c>
      <c r="B63" s="217" t="s">
        <v>137</v>
      </c>
      <c r="C63" s="218"/>
      <c r="D63" s="221"/>
      <c r="E63" s="218"/>
      <c r="F63" s="221"/>
      <c r="G63" s="218">
        <f>H63/1.2</f>
        <v>611.6666666666667</v>
      </c>
      <c r="H63" s="221">
        <v>734</v>
      </c>
      <c r="I63" s="218"/>
      <c r="J63" s="218"/>
      <c r="K63" s="350"/>
      <c r="L63" s="348"/>
      <c r="M63" s="19"/>
    </row>
    <row r="64" spans="1:13" ht="29.25">
      <c r="A64" s="356" t="s">
        <v>74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8"/>
      <c r="M64" s="19"/>
    </row>
    <row r="65" spans="1:13" ht="84.75" customHeight="1">
      <c r="A65" s="336" t="s">
        <v>68</v>
      </c>
      <c r="B65" s="337"/>
      <c r="C65" s="333" t="s">
        <v>109</v>
      </c>
      <c r="D65" s="333"/>
      <c r="E65" s="333" t="s">
        <v>109</v>
      </c>
      <c r="F65" s="333"/>
      <c r="G65" s="333" t="s">
        <v>110</v>
      </c>
      <c r="H65" s="333"/>
      <c r="I65" s="334"/>
      <c r="J65" s="335"/>
      <c r="K65" s="337" t="s">
        <v>69</v>
      </c>
      <c r="L65" s="345"/>
      <c r="M65" s="19"/>
    </row>
    <row r="66" spans="1:13" ht="33">
      <c r="A66" s="207" t="s">
        <v>65</v>
      </c>
      <c r="B66" s="205" t="s">
        <v>137</v>
      </c>
      <c r="C66" s="208">
        <f>D66/1.2</f>
        <v>791.6666666666667</v>
      </c>
      <c r="D66" s="220">
        <v>950</v>
      </c>
      <c r="E66" s="208">
        <f>F66/1.2</f>
        <v>716.6666666666667</v>
      </c>
      <c r="F66" s="220">
        <v>860</v>
      </c>
      <c r="G66" s="208">
        <f>H66/1.2</f>
        <v>583.3333333333334</v>
      </c>
      <c r="H66" s="220">
        <v>700</v>
      </c>
      <c r="I66" s="208"/>
      <c r="J66" s="208"/>
      <c r="K66" s="362">
        <f>L66/1.2</f>
        <v>291.6666666666667</v>
      </c>
      <c r="L66" s="346">
        <v>350</v>
      </c>
      <c r="M66" s="19"/>
    </row>
    <row r="67" spans="1:13" ht="33.75" thickBot="1">
      <c r="A67" s="216" t="s">
        <v>64</v>
      </c>
      <c r="B67" s="217" t="s">
        <v>137</v>
      </c>
      <c r="C67" s="218">
        <f>D67/1.2</f>
        <v>916.6666666666667</v>
      </c>
      <c r="D67" s="221">
        <v>1100</v>
      </c>
      <c r="E67" s="218">
        <f>F67/1.2</f>
        <v>808.3333333333334</v>
      </c>
      <c r="F67" s="221">
        <v>970</v>
      </c>
      <c r="G67" s="218">
        <f>H67/1.2</f>
        <v>625</v>
      </c>
      <c r="H67" s="221">
        <v>750</v>
      </c>
      <c r="I67" s="218"/>
      <c r="J67" s="218"/>
      <c r="K67" s="350"/>
      <c r="L67" s="348"/>
      <c r="M67" s="19"/>
    </row>
    <row r="68" spans="1:13" ht="29.25">
      <c r="A68" s="339" t="s">
        <v>85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1"/>
      <c r="M68" s="19"/>
    </row>
    <row r="69" spans="1:13" ht="89.25" customHeight="1">
      <c r="A69" s="338" t="s">
        <v>68</v>
      </c>
      <c r="B69" s="338"/>
      <c r="C69" s="355"/>
      <c r="D69" s="355"/>
      <c r="E69" s="355"/>
      <c r="F69" s="355"/>
      <c r="G69" s="355"/>
      <c r="H69" s="355"/>
      <c r="I69" s="361" t="s">
        <v>87</v>
      </c>
      <c r="J69" s="361"/>
      <c r="K69" s="359"/>
      <c r="L69" s="360"/>
      <c r="M69" s="19"/>
    </row>
    <row r="70" spans="1:13" ht="33">
      <c r="A70" s="207" t="s">
        <v>53</v>
      </c>
      <c r="B70" s="205" t="s">
        <v>137</v>
      </c>
      <c r="C70" s="208"/>
      <c r="D70" s="220"/>
      <c r="E70" s="208"/>
      <c r="F70" s="220"/>
      <c r="G70" s="208"/>
      <c r="H70" s="220"/>
      <c r="I70" s="208">
        <f>J70/1.2</f>
        <v>464.1666666666667</v>
      </c>
      <c r="J70" s="220">
        <v>557</v>
      </c>
      <c r="K70" s="349"/>
      <c r="L70" s="346"/>
      <c r="M70" s="19"/>
    </row>
    <row r="71" spans="1:13" ht="33">
      <c r="A71" s="207" t="s">
        <v>51</v>
      </c>
      <c r="B71" s="205" t="s">
        <v>137</v>
      </c>
      <c r="C71" s="208"/>
      <c r="D71" s="220"/>
      <c r="E71" s="208"/>
      <c r="F71" s="220"/>
      <c r="G71" s="208"/>
      <c r="H71" s="220"/>
      <c r="I71" s="208">
        <f>J71/1.2</f>
        <v>627.5</v>
      </c>
      <c r="J71" s="220">
        <v>753</v>
      </c>
      <c r="K71" s="349"/>
      <c r="L71" s="347"/>
      <c r="M71" s="19"/>
    </row>
    <row r="72" spans="1:13" ht="33.75" thickBot="1">
      <c r="A72" s="216" t="s">
        <v>54</v>
      </c>
      <c r="B72" s="217" t="s">
        <v>137</v>
      </c>
      <c r="C72" s="218"/>
      <c r="D72" s="221"/>
      <c r="E72" s="218"/>
      <c r="F72" s="221"/>
      <c r="G72" s="218"/>
      <c r="H72" s="221"/>
      <c r="I72" s="218">
        <f>J72/1.2</f>
        <v>690</v>
      </c>
      <c r="J72" s="221">
        <v>828</v>
      </c>
      <c r="K72" s="350"/>
      <c r="L72" s="348"/>
      <c r="M72" s="19"/>
    </row>
    <row r="73" spans="1:13" ht="29.25">
      <c r="A73" s="339" t="s">
        <v>85</v>
      </c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1"/>
      <c r="M73" s="19"/>
    </row>
    <row r="74" spans="1:13" ht="88.5" customHeight="1">
      <c r="A74" s="354" t="s">
        <v>68</v>
      </c>
      <c r="B74" s="344"/>
      <c r="C74" s="337" t="s">
        <v>111</v>
      </c>
      <c r="D74" s="343"/>
      <c r="E74" s="343"/>
      <c r="F74" s="343"/>
      <c r="G74" s="343"/>
      <c r="H74" s="343"/>
      <c r="I74" s="343"/>
      <c r="J74" s="344"/>
      <c r="K74" s="337" t="s">
        <v>69</v>
      </c>
      <c r="L74" s="345"/>
      <c r="M74" s="19"/>
    </row>
    <row r="75" spans="1:13" ht="33">
      <c r="A75" s="207" t="s">
        <v>53</v>
      </c>
      <c r="B75" s="205" t="s">
        <v>137</v>
      </c>
      <c r="C75" s="208">
        <f>D75/1.2</f>
        <v>1083.3333333333335</v>
      </c>
      <c r="D75" s="220">
        <v>1300</v>
      </c>
      <c r="E75" s="208">
        <f>F75/1.2</f>
        <v>1041.6666666666667</v>
      </c>
      <c r="F75" s="220">
        <v>1250</v>
      </c>
      <c r="G75" s="208">
        <f>H75/1.2</f>
        <v>983.3333333333334</v>
      </c>
      <c r="H75" s="220">
        <v>1180</v>
      </c>
      <c r="I75" s="208">
        <f>J75/1.2</f>
        <v>758.3333333333334</v>
      </c>
      <c r="J75" s="220">
        <v>910</v>
      </c>
      <c r="K75" s="349">
        <f>L75/1.2</f>
        <v>225</v>
      </c>
      <c r="L75" s="346">
        <v>270</v>
      </c>
      <c r="M75" s="19"/>
    </row>
    <row r="76" spans="1:13" ht="33">
      <c r="A76" s="207" t="s">
        <v>51</v>
      </c>
      <c r="B76" s="205" t="s">
        <v>137</v>
      </c>
      <c r="C76" s="208">
        <f>D76/1.2</f>
        <v>1400</v>
      </c>
      <c r="D76" s="220">
        <v>1680</v>
      </c>
      <c r="E76" s="208">
        <f>F76/1.2</f>
        <v>1333.3333333333335</v>
      </c>
      <c r="F76" s="224">
        <v>1600</v>
      </c>
      <c r="G76" s="208">
        <f>H76/1.2</f>
        <v>1250</v>
      </c>
      <c r="H76" s="224">
        <v>1500</v>
      </c>
      <c r="I76" s="208">
        <f>J76/1.2</f>
        <v>900</v>
      </c>
      <c r="J76" s="220">
        <v>1080</v>
      </c>
      <c r="K76" s="349"/>
      <c r="L76" s="347"/>
      <c r="M76" s="19"/>
    </row>
    <row r="77" spans="1:13" ht="33.75" thickBot="1">
      <c r="A77" s="216" t="s">
        <v>54</v>
      </c>
      <c r="B77" s="217" t="s">
        <v>137</v>
      </c>
      <c r="C77" s="218">
        <f>D77/1.2</f>
        <v>1541.6666666666667</v>
      </c>
      <c r="D77" s="221">
        <v>1850</v>
      </c>
      <c r="E77" s="218">
        <f>F77/1.2</f>
        <v>1441.6666666666667</v>
      </c>
      <c r="F77" s="221">
        <v>1730</v>
      </c>
      <c r="G77" s="218">
        <f>H77/1.2</f>
        <v>1300</v>
      </c>
      <c r="H77" s="221">
        <v>1560</v>
      </c>
      <c r="I77" s="218">
        <f>J77/1.2</f>
        <v>958.3333333333334</v>
      </c>
      <c r="J77" s="221">
        <v>1150</v>
      </c>
      <c r="K77" s="350"/>
      <c r="L77" s="348"/>
      <c r="M77" s="19"/>
    </row>
    <row r="78" spans="1:13" ht="30" thickBot="1">
      <c r="A78" s="225"/>
      <c r="B78" s="226"/>
      <c r="C78" s="227"/>
      <c r="D78" s="228"/>
      <c r="E78" s="227"/>
      <c r="F78" s="228"/>
      <c r="G78" s="227"/>
      <c r="H78" s="228"/>
      <c r="I78" s="227"/>
      <c r="J78" s="228"/>
      <c r="K78" s="229"/>
      <c r="L78" s="230"/>
      <c r="M78" s="19"/>
    </row>
    <row r="79" spans="1:13" ht="63.75" customHeight="1">
      <c r="A79" s="392" t="s">
        <v>81</v>
      </c>
      <c r="B79" s="393"/>
      <c r="C79" s="393"/>
      <c r="D79" s="394"/>
      <c r="E79" s="227"/>
      <c r="F79" s="228"/>
      <c r="G79" s="227"/>
      <c r="H79" s="228"/>
      <c r="I79" s="227"/>
      <c r="J79" s="228"/>
      <c r="K79" s="229"/>
      <c r="L79" s="230"/>
      <c r="M79" s="19"/>
    </row>
    <row r="80" spans="1:12" ht="49.5">
      <c r="A80" s="44" t="s">
        <v>80</v>
      </c>
      <c r="B80" s="45" t="s">
        <v>44</v>
      </c>
      <c r="C80" s="45" t="s">
        <v>45</v>
      </c>
      <c r="D80" s="46" t="s">
        <v>82</v>
      </c>
      <c r="E80" s="40"/>
      <c r="F80" s="41"/>
      <c r="G80" s="40"/>
      <c r="H80" s="41"/>
      <c r="I80" s="40"/>
      <c r="J80" s="41"/>
      <c r="K80" s="42"/>
      <c r="L80" s="43"/>
    </row>
    <row r="81" spans="1:12" ht="33.75" thickBot="1">
      <c r="A81" s="216" t="s">
        <v>52</v>
      </c>
      <c r="B81" s="217" t="s">
        <v>137</v>
      </c>
      <c r="C81" s="218">
        <f>D81/1.2</f>
        <v>458.33333333333337</v>
      </c>
      <c r="D81" s="231">
        <v>550</v>
      </c>
      <c r="E81" s="227"/>
      <c r="F81" s="228"/>
      <c r="G81" s="227"/>
      <c r="H81" s="228"/>
      <c r="I81" s="227"/>
      <c r="J81" s="228"/>
      <c r="K81" s="229"/>
      <c r="L81" s="43"/>
    </row>
    <row r="82" spans="1:12" ht="30" thickBot="1">
      <c r="A82" s="232"/>
      <c r="B82" s="226"/>
      <c r="C82" s="227"/>
      <c r="D82" s="228"/>
      <c r="E82" s="227"/>
      <c r="F82" s="228"/>
      <c r="G82" s="227"/>
      <c r="H82" s="228"/>
      <c r="I82" s="227"/>
      <c r="J82" s="228"/>
      <c r="K82" s="229"/>
      <c r="L82" s="43"/>
    </row>
    <row r="83" spans="1:13" ht="118.5" customHeight="1">
      <c r="A83" s="351" t="s">
        <v>120</v>
      </c>
      <c r="B83" s="352"/>
      <c r="C83" s="352"/>
      <c r="D83" s="352"/>
      <c r="E83" s="352"/>
      <c r="F83" s="352"/>
      <c r="G83" s="353"/>
      <c r="H83" s="233"/>
      <c r="I83" s="321" t="s">
        <v>121</v>
      </c>
      <c r="J83" s="322"/>
      <c r="K83" s="323"/>
      <c r="L83" s="48"/>
      <c r="M83" s="10"/>
    </row>
    <row r="84" spans="1:13" ht="65.25" customHeight="1">
      <c r="A84" s="324" t="s">
        <v>77</v>
      </c>
      <c r="B84" s="325"/>
      <c r="C84" s="325"/>
      <c r="D84" s="326"/>
      <c r="E84" s="45" t="s">
        <v>44</v>
      </c>
      <c r="F84" s="45" t="s">
        <v>91</v>
      </c>
      <c r="G84" s="46" t="s">
        <v>92</v>
      </c>
      <c r="H84" s="49"/>
      <c r="I84" s="50" t="s">
        <v>44</v>
      </c>
      <c r="J84" s="45" t="s">
        <v>91</v>
      </c>
      <c r="K84" s="46" t="s">
        <v>92</v>
      </c>
      <c r="L84" s="43"/>
      <c r="M84" s="10"/>
    </row>
    <row r="85" spans="1:13" ht="58.5" customHeight="1">
      <c r="A85" s="327" t="s">
        <v>138</v>
      </c>
      <c r="B85" s="328"/>
      <c r="C85" s="328"/>
      <c r="D85" s="329"/>
      <c r="E85" s="205" t="s">
        <v>137</v>
      </c>
      <c r="F85" s="208">
        <f>G85/1.2</f>
        <v>241.66666666666669</v>
      </c>
      <c r="G85" s="234">
        <v>290</v>
      </c>
      <c r="H85" s="235"/>
      <c r="I85" s="236" t="s">
        <v>137</v>
      </c>
      <c r="J85" s="208">
        <f>K85/1.2</f>
        <v>333.33333333333337</v>
      </c>
      <c r="K85" s="234">
        <v>400</v>
      </c>
      <c r="L85" s="43"/>
      <c r="M85" s="10"/>
    </row>
    <row r="86" spans="1:13" ht="33">
      <c r="A86" s="330" t="s">
        <v>139</v>
      </c>
      <c r="B86" s="331"/>
      <c r="C86" s="331"/>
      <c r="D86" s="332"/>
      <c r="E86" s="205" t="s">
        <v>137</v>
      </c>
      <c r="F86" s="208">
        <f>G86/1.2</f>
        <v>166.66666666666669</v>
      </c>
      <c r="G86" s="234">
        <v>200</v>
      </c>
      <c r="H86" s="235"/>
      <c r="I86" s="236" t="s">
        <v>137</v>
      </c>
      <c r="J86" s="208">
        <f>K86/1.2</f>
        <v>250</v>
      </c>
      <c r="K86" s="234">
        <v>300</v>
      </c>
      <c r="L86" s="43"/>
      <c r="M86" s="10"/>
    </row>
    <row r="87" spans="1:13" ht="33">
      <c r="A87" s="330" t="s">
        <v>140</v>
      </c>
      <c r="B87" s="331"/>
      <c r="C87" s="331"/>
      <c r="D87" s="332"/>
      <c r="E87" s="205" t="s">
        <v>137</v>
      </c>
      <c r="F87" s="208">
        <f>G87/1.2</f>
        <v>150</v>
      </c>
      <c r="G87" s="234">
        <v>180</v>
      </c>
      <c r="H87" s="235"/>
      <c r="I87" s="236" t="s">
        <v>137</v>
      </c>
      <c r="J87" s="208">
        <f>K87/1.2</f>
        <v>166.66666666666669</v>
      </c>
      <c r="K87" s="234">
        <v>200</v>
      </c>
      <c r="L87" s="43"/>
      <c r="M87" s="10"/>
    </row>
    <row r="88" spans="1:13" ht="59.25" customHeight="1" thickBot="1">
      <c r="A88" s="396" t="s">
        <v>141</v>
      </c>
      <c r="B88" s="397"/>
      <c r="C88" s="397"/>
      <c r="D88" s="398"/>
      <c r="E88" s="217" t="s">
        <v>137</v>
      </c>
      <c r="F88" s="218">
        <f>G88/1.2</f>
        <v>133.33333333333334</v>
      </c>
      <c r="G88" s="237">
        <v>160</v>
      </c>
      <c r="H88" s="238"/>
      <c r="I88" s="239" t="s">
        <v>137</v>
      </c>
      <c r="J88" s="218">
        <f>K88/1.2</f>
        <v>150</v>
      </c>
      <c r="K88" s="237">
        <v>180</v>
      </c>
      <c r="L88" s="43"/>
      <c r="M88" s="10"/>
    </row>
    <row r="89" spans="1:12" ht="25.5" thickBot="1">
      <c r="A89" s="47"/>
      <c r="B89" s="39"/>
      <c r="C89" s="40"/>
      <c r="D89" s="41"/>
      <c r="E89" s="40"/>
      <c r="F89" s="41"/>
      <c r="G89" s="40"/>
      <c r="H89" s="41"/>
      <c r="I89" s="40"/>
      <c r="J89" s="41"/>
      <c r="K89" s="42"/>
      <c r="L89" s="43"/>
    </row>
    <row r="90" spans="1:12" ht="49.5">
      <c r="A90" s="51" t="s">
        <v>76</v>
      </c>
      <c r="B90" s="52" t="s">
        <v>44</v>
      </c>
      <c r="C90" s="52" t="s">
        <v>93</v>
      </c>
      <c r="D90" s="53" t="s">
        <v>83</v>
      </c>
      <c r="E90" s="54"/>
      <c r="F90" s="54"/>
      <c r="G90" s="54"/>
      <c r="H90" s="54"/>
      <c r="I90" s="54"/>
      <c r="J90" s="54"/>
      <c r="K90" s="54"/>
      <c r="L90" s="54"/>
    </row>
    <row r="91" spans="1:12" ht="33.75" thickBot="1">
      <c r="A91" s="240" t="s">
        <v>75</v>
      </c>
      <c r="B91" s="217" t="s">
        <v>137</v>
      </c>
      <c r="C91" s="218">
        <f>D91/1.2</f>
        <v>25</v>
      </c>
      <c r="D91" s="231">
        <v>30</v>
      </c>
      <c r="E91" s="54"/>
      <c r="F91" s="54"/>
      <c r="G91" s="54"/>
      <c r="H91" s="54"/>
      <c r="I91" s="54"/>
      <c r="J91" s="54"/>
      <c r="K91" s="54"/>
      <c r="L91" s="54"/>
    </row>
    <row r="92" spans="1:12" ht="24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ht="7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ht="24.75" hidden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ht="27.75" customHeight="1">
      <c r="A95" s="54"/>
      <c r="B95" s="54"/>
      <c r="C95" s="342" t="s">
        <v>117</v>
      </c>
      <c r="D95" s="342"/>
      <c r="E95" s="342"/>
      <c r="F95" s="342"/>
      <c r="G95" s="342"/>
      <c r="H95" s="342"/>
      <c r="I95" s="342"/>
      <c r="J95" s="342"/>
      <c r="K95" s="342"/>
      <c r="L95" s="54"/>
    </row>
    <row r="96" spans="1:12" ht="33" customHeight="1">
      <c r="A96" s="54"/>
      <c r="B96" s="54"/>
      <c r="C96" s="342" t="s">
        <v>112</v>
      </c>
      <c r="D96" s="342"/>
      <c r="E96" s="342"/>
      <c r="F96" s="342"/>
      <c r="G96" s="342"/>
      <c r="H96" s="342"/>
      <c r="I96" s="342"/>
      <c r="J96" s="342"/>
      <c r="K96" s="342"/>
      <c r="L96" s="54"/>
    </row>
    <row r="97" spans="1:1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</sheetData>
  <sheetProtection/>
  <mergeCells count="119">
    <mergeCell ref="K62:K63"/>
    <mergeCell ref="K65:L65"/>
    <mergeCell ref="E65:F65"/>
    <mergeCell ref="A88:D88"/>
    <mergeCell ref="C69:D69"/>
    <mergeCell ref="E69:F69"/>
    <mergeCell ref="G69:H69"/>
    <mergeCell ref="I69:J69"/>
    <mergeCell ref="K69:L69"/>
    <mergeCell ref="L66:L67"/>
    <mergeCell ref="E61:F61"/>
    <mergeCell ref="K66:K67"/>
    <mergeCell ref="A57:B57"/>
    <mergeCell ref="I57:J57"/>
    <mergeCell ref="K57:L57"/>
    <mergeCell ref="L62:L63"/>
    <mergeCell ref="L58:L59"/>
    <mergeCell ref="G57:H57"/>
    <mergeCell ref="A64:L64"/>
    <mergeCell ref="I61:J61"/>
    <mergeCell ref="A18:B18"/>
    <mergeCell ref="I15:J15"/>
    <mergeCell ref="A79:D79"/>
    <mergeCell ref="E15:F15"/>
    <mergeCell ref="K45:L45"/>
    <mergeCell ref="A53:B53"/>
    <mergeCell ref="C53:D53"/>
    <mergeCell ref="E53:F53"/>
    <mergeCell ref="G53:H53"/>
    <mergeCell ref="A17:L17"/>
    <mergeCell ref="G4:L4"/>
    <mergeCell ref="K18:L18"/>
    <mergeCell ref="A15:A16"/>
    <mergeCell ref="B15:B16"/>
    <mergeCell ref="A26:L26"/>
    <mergeCell ref="A12:K12"/>
    <mergeCell ref="K15:L15"/>
    <mergeCell ref="C15:D15"/>
    <mergeCell ref="G15:H15"/>
    <mergeCell ref="A13:L13"/>
    <mergeCell ref="G27:H27"/>
    <mergeCell ref="I27:J27"/>
    <mergeCell ref="K19:K25"/>
    <mergeCell ref="G1:L1"/>
    <mergeCell ref="A9:L9"/>
    <mergeCell ref="A10:L10"/>
    <mergeCell ref="A11:L11"/>
    <mergeCell ref="A5:C5"/>
    <mergeCell ref="G2:L2"/>
    <mergeCell ref="C18:J18"/>
    <mergeCell ref="L19:L25"/>
    <mergeCell ref="K28:K34"/>
    <mergeCell ref="A35:L35"/>
    <mergeCell ref="A44:L44"/>
    <mergeCell ref="G36:H36"/>
    <mergeCell ref="K27:L27"/>
    <mergeCell ref="A27:B27"/>
    <mergeCell ref="C27:D27"/>
    <mergeCell ref="E27:F27"/>
    <mergeCell ref="L28:L34"/>
    <mergeCell ref="L37:L43"/>
    <mergeCell ref="L50:L51"/>
    <mergeCell ref="E36:F36"/>
    <mergeCell ref="C36:D36"/>
    <mergeCell ref="A36:B36"/>
    <mergeCell ref="I49:J49"/>
    <mergeCell ref="E45:F45"/>
    <mergeCell ref="K36:L36"/>
    <mergeCell ref="G45:H45"/>
    <mergeCell ref="A49:B49"/>
    <mergeCell ref="G49:H49"/>
    <mergeCell ref="L54:L55"/>
    <mergeCell ref="A45:B45"/>
    <mergeCell ref="I45:J45"/>
    <mergeCell ref="C57:D57"/>
    <mergeCell ref="A56:L56"/>
    <mergeCell ref="E57:F57"/>
    <mergeCell ref="K54:K55"/>
    <mergeCell ref="I53:J53"/>
    <mergeCell ref="K61:L61"/>
    <mergeCell ref="I36:J36"/>
    <mergeCell ref="K37:K43"/>
    <mergeCell ref="A48:L48"/>
    <mergeCell ref="K50:K51"/>
    <mergeCell ref="A52:L52"/>
    <mergeCell ref="C45:D45"/>
    <mergeCell ref="K46:K47"/>
    <mergeCell ref="L46:L47"/>
    <mergeCell ref="K58:K59"/>
    <mergeCell ref="K75:K77"/>
    <mergeCell ref="A73:L73"/>
    <mergeCell ref="C49:D49"/>
    <mergeCell ref="E49:F49"/>
    <mergeCell ref="C61:D61"/>
    <mergeCell ref="A60:L60"/>
    <mergeCell ref="K49:L49"/>
    <mergeCell ref="K53:L53"/>
    <mergeCell ref="A61:B61"/>
    <mergeCell ref="G61:H61"/>
    <mergeCell ref="C95:K95"/>
    <mergeCell ref="C96:K96"/>
    <mergeCell ref="C74:J74"/>
    <mergeCell ref="K74:L74"/>
    <mergeCell ref="L70:L72"/>
    <mergeCell ref="K70:K72"/>
    <mergeCell ref="A87:D87"/>
    <mergeCell ref="L75:L77"/>
    <mergeCell ref="A83:G83"/>
    <mergeCell ref="A74:B74"/>
    <mergeCell ref="I83:K83"/>
    <mergeCell ref="A84:D84"/>
    <mergeCell ref="A85:D85"/>
    <mergeCell ref="A86:D86"/>
    <mergeCell ref="C65:D65"/>
    <mergeCell ref="G65:H65"/>
    <mergeCell ref="I65:J65"/>
    <mergeCell ref="A65:B65"/>
    <mergeCell ref="A69:B69"/>
    <mergeCell ref="A68:L68"/>
  </mergeCells>
  <printOptions/>
  <pageMargins left="0.5905511811023623" right="0.3937007874015748" top="0.31496062992125984" bottom="0.1968503937007874" header="0.15748031496062992" footer="0.1968503937007874"/>
  <pageSetup fitToHeight="2" horizontalDpi="600" verticalDpi="600" orientation="portrait" paperSize="9" scale="40" r:id="rId1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view="pageBreakPreview" zoomScale="59" zoomScaleSheetLayoutView="59" zoomScalePageLayoutView="0" workbookViewId="0" topLeftCell="A46">
      <selection activeCell="A28" sqref="A28"/>
    </sheetView>
  </sheetViews>
  <sheetFormatPr defaultColWidth="9.00390625" defaultRowHeight="12.75"/>
  <cols>
    <col min="1" max="1" width="48.625" style="0" customWidth="1"/>
    <col min="2" max="2" width="35.75390625" style="0" customWidth="1"/>
    <col min="3" max="3" width="14.25390625" style="0" customWidth="1"/>
    <col min="4" max="4" width="15.50390625" style="0" customWidth="1"/>
    <col min="5" max="5" width="16.50390625" style="0" customWidth="1"/>
    <col min="6" max="6" width="18.25390625" style="0" customWidth="1"/>
    <col min="7" max="7" width="15.125" style="0" customWidth="1"/>
    <col min="8" max="8" width="14.50390625" style="0" customWidth="1"/>
    <col min="9" max="9" width="18.50390625" style="0" customWidth="1"/>
    <col min="10" max="10" width="15.75390625" style="0" customWidth="1"/>
    <col min="11" max="11" width="14.625" style="0" customWidth="1"/>
    <col min="12" max="12" width="18.75390625" style="0" customWidth="1"/>
  </cols>
  <sheetData>
    <row r="1" spans="5:12" ht="24.75">
      <c r="E1" s="35"/>
      <c r="F1" s="35"/>
      <c r="G1" s="35"/>
      <c r="H1" s="35"/>
      <c r="I1" s="35"/>
      <c r="J1" s="35"/>
      <c r="K1" s="35"/>
      <c r="L1" s="35"/>
    </row>
    <row r="2" spans="5:12" ht="24.75">
      <c r="E2" s="35"/>
      <c r="F2" s="35"/>
      <c r="G2" s="259" t="s">
        <v>40</v>
      </c>
      <c r="H2" s="259"/>
      <c r="I2" s="259"/>
      <c r="J2" s="259"/>
      <c r="K2" s="259"/>
      <c r="L2" s="259"/>
    </row>
    <row r="3" spans="5:12" ht="24.75">
      <c r="E3" s="259" t="s">
        <v>41</v>
      </c>
      <c r="F3" s="259"/>
      <c r="G3" s="259"/>
      <c r="H3" s="259"/>
      <c r="I3" s="259"/>
      <c r="J3" s="259"/>
      <c r="K3" s="259"/>
      <c r="L3" s="259"/>
    </row>
    <row r="4" spans="5:12" ht="24.75">
      <c r="E4" s="35"/>
      <c r="F4" s="35"/>
      <c r="G4" s="35"/>
      <c r="H4" s="259"/>
      <c r="I4" s="259"/>
      <c r="J4" s="259"/>
      <c r="K4" s="259"/>
      <c r="L4" s="259"/>
    </row>
    <row r="5" spans="5:12" ht="24.75">
      <c r="E5" s="35"/>
      <c r="F5" s="259" t="s">
        <v>129</v>
      </c>
      <c r="G5" s="259"/>
      <c r="H5" s="259"/>
      <c r="I5" s="259"/>
      <c r="J5" s="259"/>
      <c r="K5" s="259"/>
      <c r="L5" s="259"/>
    </row>
    <row r="6" spans="8:12" ht="12.75">
      <c r="H6" s="418"/>
      <c r="I6" s="418"/>
      <c r="J6" s="418"/>
      <c r="K6" s="418"/>
      <c r="L6" s="418"/>
    </row>
    <row r="7" spans="1:12" ht="24.75">
      <c r="A7" s="420" t="s">
        <v>128</v>
      </c>
      <c r="B7" s="420"/>
      <c r="C7" s="420"/>
      <c r="H7" s="4"/>
      <c r="I7" s="4"/>
      <c r="J7" s="4"/>
      <c r="K7" s="4"/>
      <c r="L7" s="4"/>
    </row>
    <row r="8" spans="1:12" ht="24.75">
      <c r="A8" s="24" t="s">
        <v>39</v>
      </c>
      <c r="B8" s="35"/>
      <c r="C8" s="35"/>
      <c r="H8" s="4"/>
      <c r="I8" s="4"/>
      <c r="J8" s="4"/>
      <c r="K8" s="4"/>
      <c r="L8" s="4"/>
    </row>
    <row r="9" spans="8:12" ht="15.75" customHeight="1">
      <c r="H9" s="4"/>
      <c r="I9" s="4"/>
      <c r="J9" s="4"/>
      <c r="K9" s="4"/>
      <c r="L9" s="4"/>
    </row>
    <row r="10" spans="1:12" ht="32.25">
      <c r="A10" s="400" t="s">
        <v>37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</row>
    <row r="11" spans="1:13" ht="34.5">
      <c r="A11" s="399" t="s">
        <v>43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"/>
    </row>
    <row r="12" spans="1:13" ht="32.25">
      <c r="A12" s="421" t="s">
        <v>38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3"/>
    </row>
    <row r="13" spans="1:13" ht="23.25" thickBot="1">
      <c r="A13" s="419" t="s">
        <v>135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12"/>
    </row>
    <row r="14" spans="1:12" ht="22.5">
      <c r="A14" s="411" t="s">
        <v>0</v>
      </c>
      <c r="B14" s="412"/>
      <c r="C14" s="406" t="s">
        <v>15</v>
      </c>
      <c r="D14" s="408"/>
      <c r="E14" s="409"/>
      <c r="F14" s="410"/>
      <c r="G14" s="415"/>
      <c r="H14" s="416"/>
      <c r="I14" s="417"/>
      <c r="J14" s="415"/>
      <c r="K14" s="416"/>
      <c r="L14" s="417"/>
    </row>
    <row r="15" spans="1:13" ht="46.5" thickBot="1">
      <c r="A15" s="413"/>
      <c r="B15" s="414"/>
      <c r="C15" s="407"/>
      <c r="D15" s="150" t="s">
        <v>4</v>
      </c>
      <c r="E15" s="151" t="s">
        <v>1</v>
      </c>
      <c r="F15" s="152" t="s">
        <v>2</v>
      </c>
      <c r="G15" s="150" t="s">
        <v>4</v>
      </c>
      <c r="H15" s="151" t="s">
        <v>1</v>
      </c>
      <c r="I15" s="152" t="s">
        <v>2</v>
      </c>
      <c r="J15" s="150" t="s">
        <v>4</v>
      </c>
      <c r="K15" s="151" t="s">
        <v>1</v>
      </c>
      <c r="L15" s="152" t="s">
        <v>2</v>
      </c>
      <c r="M15" s="1"/>
    </row>
    <row r="16" spans="1:13" ht="22.5" thickBot="1">
      <c r="A16" s="430">
        <v>1</v>
      </c>
      <c r="B16" s="431"/>
      <c r="C16" s="153">
        <v>2</v>
      </c>
      <c r="D16" s="154">
        <v>3</v>
      </c>
      <c r="E16" s="155">
        <v>4</v>
      </c>
      <c r="F16" s="156">
        <v>5</v>
      </c>
      <c r="G16" s="154">
        <v>6</v>
      </c>
      <c r="H16" s="155">
        <v>7</v>
      </c>
      <c r="I16" s="157">
        <v>8</v>
      </c>
      <c r="J16" s="154">
        <v>9</v>
      </c>
      <c r="K16" s="155">
        <v>10</v>
      </c>
      <c r="L16" s="157">
        <v>11</v>
      </c>
      <c r="M16" s="1"/>
    </row>
    <row r="17" spans="1:13" ht="25.5" thickBot="1">
      <c r="A17" s="435"/>
      <c r="B17" s="436"/>
      <c r="C17" s="59"/>
      <c r="D17" s="401" t="s">
        <v>5</v>
      </c>
      <c r="E17" s="402"/>
      <c r="F17" s="403"/>
      <c r="G17" s="401" t="s">
        <v>6</v>
      </c>
      <c r="H17" s="402"/>
      <c r="I17" s="403"/>
      <c r="J17" s="401" t="s">
        <v>7</v>
      </c>
      <c r="K17" s="402"/>
      <c r="L17" s="403"/>
      <c r="M17" s="2"/>
    </row>
    <row r="18" spans="1:13" ht="24.75">
      <c r="A18" s="428" t="s">
        <v>123</v>
      </c>
      <c r="B18" s="60" t="s">
        <v>98</v>
      </c>
      <c r="C18" s="61" t="s">
        <v>3</v>
      </c>
      <c r="D18" s="62">
        <v>2200</v>
      </c>
      <c r="E18" s="63">
        <f aca="true" t="shared" si="0" ref="E18:E55">D18*0.2</f>
        <v>440</v>
      </c>
      <c r="F18" s="64">
        <f>D18+E18</f>
        <v>2640</v>
      </c>
      <c r="G18" s="62">
        <f>D18+600</f>
        <v>2800</v>
      </c>
      <c r="H18" s="63">
        <f aca="true" t="shared" si="1" ref="H18:H36">G18*0.2</f>
        <v>560</v>
      </c>
      <c r="I18" s="64">
        <f aca="true" t="shared" si="2" ref="I18:I36">G18+H18</f>
        <v>3360</v>
      </c>
      <c r="J18" s="65"/>
      <c r="K18" s="66"/>
      <c r="L18" s="67"/>
      <c r="M18" s="2"/>
    </row>
    <row r="19" spans="1:13" ht="24.75">
      <c r="A19" s="404"/>
      <c r="B19" s="68" t="s">
        <v>99</v>
      </c>
      <c r="C19" s="69" t="s">
        <v>3</v>
      </c>
      <c r="D19" s="70">
        <v>2300</v>
      </c>
      <c r="E19" s="71">
        <f t="shared" si="0"/>
        <v>460</v>
      </c>
      <c r="F19" s="72">
        <f>D19+E19</f>
        <v>2760</v>
      </c>
      <c r="G19" s="70">
        <f>D19+600</f>
        <v>2900</v>
      </c>
      <c r="H19" s="71">
        <f t="shared" si="1"/>
        <v>580</v>
      </c>
      <c r="I19" s="72">
        <f t="shared" si="2"/>
        <v>3480</v>
      </c>
      <c r="J19" s="73"/>
      <c r="K19" s="74"/>
      <c r="L19" s="75"/>
      <c r="M19" s="2"/>
    </row>
    <row r="20" spans="1:13" ht="24.75">
      <c r="A20" s="404"/>
      <c r="B20" s="68" t="s">
        <v>100</v>
      </c>
      <c r="C20" s="69" t="s">
        <v>3</v>
      </c>
      <c r="D20" s="70">
        <v>2100</v>
      </c>
      <c r="E20" s="71">
        <f t="shared" si="0"/>
        <v>420</v>
      </c>
      <c r="F20" s="72">
        <f aca="true" t="shared" si="3" ref="F20:F55">D20+E20</f>
        <v>2520</v>
      </c>
      <c r="G20" s="70">
        <f aca="true" t="shared" si="4" ref="G20:G25">D20+600</f>
        <v>2700</v>
      </c>
      <c r="H20" s="71">
        <f t="shared" si="1"/>
        <v>540</v>
      </c>
      <c r="I20" s="72">
        <f t="shared" si="2"/>
        <v>3240</v>
      </c>
      <c r="J20" s="76">
        <v>1750</v>
      </c>
      <c r="K20" s="71">
        <f aca="true" t="shared" si="5" ref="K20:K36">J20*0.2</f>
        <v>350</v>
      </c>
      <c r="L20" s="72">
        <f aca="true" t="shared" si="6" ref="L20:L36">J20+K20</f>
        <v>2100</v>
      </c>
      <c r="M20" s="2"/>
    </row>
    <row r="21" spans="1:13" ht="24.75">
      <c r="A21" s="404"/>
      <c r="B21" s="68" t="s">
        <v>101</v>
      </c>
      <c r="C21" s="69" t="s">
        <v>3</v>
      </c>
      <c r="D21" s="70">
        <v>2200</v>
      </c>
      <c r="E21" s="71">
        <f t="shared" si="0"/>
        <v>440</v>
      </c>
      <c r="F21" s="72">
        <f t="shared" si="3"/>
        <v>2640</v>
      </c>
      <c r="G21" s="70">
        <f t="shared" si="4"/>
        <v>2800</v>
      </c>
      <c r="H21" s="71">
        <f t="shared" si="1"/>
        <v>560</v>
      </c>
      <c r="I21" s="72">
        <f t="shared" si="2"/>
        <v>3360</v>
      </c>
      <c r="J21" s="76">
        <v>1833.33</v>
      </c>
      <c r="K21" s="71">
        <f t="shared" si="5"/>
        <v>366.666</v>
      </c>
      <c r="L21" s="72">
        <f t="shared" si="6"/>
        <v>2199.996</v>
      </c>
      <c r="M21" s="2"/>
    </row>
    <row r="22" spans="1:13" ht="24.75">
      <c r="A22" s="404"/>
      <c r="B22" s="68" t="s">
        <v>102</v>
      </c>
      <c r="C22" s="69" t="s">
        <v>3</v>
      </c>
      <c r="D22" s="70">
        <v>1900</v>
      </c>
      <c r="E22" s="71">
        <f t="shared" si="0"/>
        <v>380</v>
      </c>
      <c r="F22" s="72">
        <f t="shared" si="3"/>
        <v>2280</v>
      </c>
      <c r="G22" s="70">
        <f t="shared" si="4"/>
        <v>2500</v>
      </c>
      <c r="H22" s="71">
        <f t="shared" si="1"/>
        <v>500</v>
      </c>
      <c r="I22" s="72">
        <f t="shared" si="2"/>
        <v>3000</v>
      </c>
      <c r="J22" s="76">
        <v>1583.33</v>
      </c>
      <c r="K22" s="71">
        <f t="shared" si="5"/>
        <v>316.666</v>
      </c>
      <c r="L22" s="72">
        <f t="shared" si="6"/>
        <v>1899.9959999999999</v>
      </c>
      <c r="M22" s="2"/>
    </row>
    <row r="23" spans="1:13" ht="24.75">
      <c r="A23" s="404"/>
      <c r="B23" s="68" t="s">
        <v>103</v>
      </c>
      <c r="C23" s="69" t="s">
        <v>3</v>
      </c>
      <c r="D23" s="70">
        <v>2000</v>
      </c>
      <c r="E23" s="71">
        <f t="shared" si="0"/>
        <v>400</v>
      </c>
      <c r="F23" s="72">
        <f t="shared" si="3"/>
        <v>2400</v>
      </c>
      <c r="G23" s="70">
        <f t="shared" si="4"/>
        <v>2600</v>
      </c>
      <c r="H23" s="71">
        <f t="shared" si="1"/>
        <v>520</v>
      </c>
      <c r="I23" s="72">
        <f t="shared" si="2"/>
        <v>3120</v>
      </c>
      <c r="J23" s="76">
        <v>1666.67</v>
      </c>
      <c r="K23" s="71">
        <f t="shared" si="5"/>
        <v>333.33400000000006</v>
      </c>
      <c r="L23" s="72">
        <f t="shared" si="6"/>
        <v>2000.0040000000001</v>
      </c>
      <c r="M23" s="2"/>
    </row>
    <row r="24" spans="1:13" ht="24.75">
      <c r="A24" s="404"/>
      <c r="B24" s="68" t="s">
        <v>104</v>
      </c>
      <c r="C24" s="69" t="s">
        <v>3</v>
      </c>
      <c r="D24" s="70">
        <v>1650</v>
      </c>
      <c r="E24" s="71">
        <f t="shared" si="0"/>
        <v>330</v>
      </c>
      <c r="F24" s="72">
        <f t="shared" si="3"/>
        <v>1980</v>
      </c>
      <c r="G24" s="70">
        <f t="shared" si="4"/>
        <v>2250</v>
      </c>
      <c r="H24" s="71">
        <f t="shared" si="1"/>
        <v>450</v>
      </c>
      <c r="I24" s="72">
        <f t="shared" si="2"/>
        <v>2700</v>
      </c>
      <c r="J24" s="76">
        <v>1416.67</v>
      </c>
      <c r="K24" s="71">
        <f t="shared" si="5"/>
        <v>283.334</v>
      </c>
      <c r="L24" s="72">
        <f t="shared" si="6"/>
        <v>1700.0040000000001</v>
      </c>
      <c r="M24" s="2"/>
    </row>
    <row r="25" spans="1:13" ht="24.75">
      <c r="A25" s="404"/>
      <c r="B25" s="68" t="s">
        <v>105</v>
      </c>
      <c r="C25" s="69" t="s">
        <v>3</v>
      </c>
      <c r="D25" s="70">
        <v>1750</v>
      </c>
      <c r="E25" s="71">
        <f t="shared" si="0"/>
        <v>350</v>
      </c>
      <c r="F25" s="72">
        <f t="shared" si="3"/>
        <v>2100</v>
      </c>
      <c r="G25" s="70">
        <f t="shared" si="4"/>
        <v>2350</v>
      </c>
      <c r="H25" s="71">
        <f t="shared" si="1"/>
        <v>470</v>
      </c>
      <c r="I25" s="72">
        <f t="shared" si="2"/>
        <v>2820</v>
      </c>
      <c r="J25" s="76">
        <v>1500</v>
      </c>
      <c r="K25" s="71">
        <f t="shared" si="5"/>
        <v>300</v>
      </c>
      <c r="L25" s="72">
        <f t="shared" si="6"/>
        <v>1800</v>
      </c>
      <c r="M25" s="2"/>
    </row>
    <row r="26" spans="1:14" ht="25.5" thickBot="1">
      <c r="A26" s="404"/>
      <c r="B26" s="77" t="s">
        <v>106</v>
      </c>
      <c r="C26" s="78" t="s">
        <v>3</v>
      </c>
      <c r="D26" s="79">
        <v>1150</v>
      </c>
      <c r="E26" s="80">
        <f t="shared" si="0"/>
        <v>230</v>
      </c>
      <c r="F26" s="81">
        <f t="shared" si="3"/>
        <v>1380</v>
      </c>
      <c r="G26" s="82">
        <f>D26+600</f>
        <v>1750</v>
      </c>
      <c r="H26" s="83">
        <f t="shared" si="1"/>
        <v>350</v>
      </c>
      <c r="I26" s="84">
        <f t="shared" si="2"/>
        <v>2100</v>
      </c>
      <c r="J26" s="85">
        <v>1025</v>
      </c>
      <c r="K26" s="83">
        <f t="shared" si="5"/>
        <v>205</v>
      </c>
      <c r="L26" s="84">
        <f t="shared" si="6"/>
        <v>1230</v>
      </c>
      <c r="M26" s="8"/>
      <c r="N26" s="9"/>
    </row>
    <row r="27" spans="1:14" ht="93" customHeight="1" thickBot="1">
      <c r="A27" s="86" t="s">
        <v>122</v>
      </c>
      <c r="B27" s="87" t="s">
        <v>104</v>
      </c>
      <c r="C27" s="88" t="s">
        <v>3</v>
      </c>
      <c r="D27" s="89">
        <v>700</v>
      </c>
      <c r="E27" s="90">
        <f t="shared" si="0"/>
        <v>140</v>
      </c>
      <c r="F27" s="91">
        <f>D27+E27</f>
        <v>840</v>
      </c>
      <c r="G27" s="89"/>
      <c r="H27" s="90"/>
      <c r="I27" s="91"/>
      <c r="J27" s="92">
        <v>666.67</v>
      </c>
      <c r="K27" s="90">
        <f t="shared" si="5"/>
        <v>133.334</v>
      </c>
      <c r="L27" s="91">
        <f t="shared" si="6"/>
        <v>800.0039999999999</v>
      </c>
      <c r="M27" s="8"/>
      <c r="N27" s="9"/>
    </row>
    <row r="28" spans="1:14" ht="95.25" customHeight="1" thickBot="1">
      <c r="A28" s="93" t="s">
        <v>136</v>
      </c>
      <c r="B28" s="94" t="s">
        <v>106</v>
      </c>
      <c r="C28" s="95" t="s">
        <v>3</v>
      </c>
      <c r="D28" s="96">
        <v>1050</v>
      </c>
      <c r="E28" s="97">
        <f t="shared" si="0"/>
        <v>210</v>
      </c>
      <c r="F28" s="98">
        <f>D28+E28</f>
        <v>1260</v>
      </c>
      <c r="G28" s="96"/>
      <c r="H28" s="97"/>
      <c r="I28" s="98"/>
      <c r="J28" s="99"/>
      <c r="K28" s="97"/>
      <c r="L28" s="98"/>
      <c r="M28" s="8"/>
      <c r="N28" s="9"/>
    </row>
    <row r="29" spans="1:13" ht="24.75">
      <c r="A29" s="404" t="s">
        <v>66</v>
      </c>
      <c r="B29" s="68" t="s">
        <v>100</v>
      </c>
      <c r="C29" s="100" t="s">
        <v>3</v>
      </c>
      <c r="D29" s="101">
        <v>2650</v>
      </c>
      <c r="E29" s="102">
        <f t="shared" si="0"/>
        <v>530</v>
      </c>
      <c r="F29" s="103">
        <f t="shared" si="3"/>
        <v>3180</v>
      </c>
      <c r="G29" s="62">
        <f aca="true" t="shared" si="7" ref="G29:G36">D29+600</f>
        <v>3250</v>
      </c>
      <c r="H29" s="63">
        <f t="shared" si="1"/>
        <v>650</v>
      </c>
      <c r="I29" s="64">
        <f t="shared" si="2"/>
        <v>3900</v>
      </c>
      <c r="J29" s="65">
        <v>2041.67</v>
      </c>
      <c r="K29" s="104">
        <f t="shared" si="5"/>
        <v>408.33400000000006</v>
      </c>
      <c r="L29" s="105">
        <f t="shared" si="6"/>
        <v>2450.004</v>
      </c>
      <c r="M29" s="2"/>
    </row>
    <row r="30" spans="1:13" ht="24.75">
      <c r="A30" s="404"/>
      <c r="B30" s="68" t="s">
        <v>101</v>
      </c>
      <c r="C30" s="69" t="s">
        <v>3</v>
      </c>
      <c r="D30" s="70">
        <v>2750</v>
      </c>
      <c r="E30" s="71">
        <f t="shared" si="0"/>
        <v>550</v>
      </c>
      <c r="F30" s="72">
        <f t="shared" si="3"/>
        <v>3300</v>
      </c>
      <c r="G30" s="70">
        <f t="shared" si="7"/>
        <v>3350</v>
      </c>
      <c r="H30" s="71">
        <f t="shared" si="1"/>
        <v>670</v>
      </c>
      <c r="I30" s="72">
        <f t="shared" si="2"/>
        <v>4020</v>
      </c>
      <c r="J30" s="73">
        <v>2125</v>
      </c>
      <c r="K30" s="83">
        <f t="shared" si="5"/>
        <v>425</v>
      </c>
      <c r="L30" s="84">
        <f t="shared" si="6"/>
        <v>2550</v>
      </c>
      <c r="M30" s="2"/>
    </row>
    <row r="31" spans="1:13" ht="24.75">
      <c r="A31" s="404"/>
      <c r="B31" s="68" t="s">
        <v>102</v>
      </c>
      <c r="C31" s="69" t="s">
        <v>3</v>
      </c>
      <c r="D31" s="70">
        <v>2400</v>
      </c>
      <c r="E31" s="71">
        <f t="shared" si="0"/>
        <v>480</v>
      </c>
      <c r="F31" s="72">
        <f t="shared" si="3"/>
        <v>2880</v>
      </c>
      <c r="G31" s="70">
        <f t="shared" si="7"/>
        <v>3000</v>
      </c>
      <c r="H31" s="71">
        <f t="shared" si="1"/>
        <v>600</v>
      </c>
      <c r="I31" s="72">
        <f t="shared" si="2"/>
        <v>3600</v>
      </c>
      <c r="J31" s="73">
        <v>1875</v>
      </c>
      <c r="K31" s="83">
        <f t="shared" si="5"/>
        <v>375</v>
      </c>
      <c r="L31" s="84">
        <f t="shared" si="6"/>
        <v>2250</v>
      </c>
      <c r="M31" s="2"/>
    </row>
    <row r="32" spans="1:13" ht="24.75">
      <c r="A32" s="404"/>
      <c r="B32" s="68" t="s">
        <v>103</v>
      </c>
      <c r="C32" s="69" t="s">
        <v>3</v>
      </c>
      <c r="D32" s="70">
        <v>2500</v>
      </c>
      <c r="E32" s="71">
        <f t="shared" si="0"/>
        <v>500</v>
      </c>
      <c r="F32" s="72">
        <f t="shared" si="3"/>
        <v>3000</v>
      </c>
      <c r="G32" s="70">
        <f t="shared" si="7"/>
        <v>3100</v>
      </c>
      <c r="H32" s="71">
        <f t="shared" si="1"/>
        <v>620</v>
      </c>
      <c r="I32" s="72">
        <f t="shared" si="2"/>
        <v>3720</v>
      </c>
      <c r="J32" s="73">
        <v>1958.33</v>
      </c>
      <c r="K32" s="83">
        <f t="shared" si="5"/>
        <v>391.666</v>
      </c>
      <c r="L32" s="84">
        <f t="shared" si="6"/>
        <v>2349.996</v>
      </c>
      <c r="M32" s="2"/>
    </row>
    <row r="33" spans="1:13" ht="24.75">
      <c r="A33" s="404"/>
      <c r="B33" s="68" t="s">
        <v>104</v>
      </c>
      <c r="C33" s="69" t="s">
        <v>3</v>
      </c>
      <c r="D33" s="70">
        <v>2300</v>
      </c>
      <c r="E33" s="71">
        <f t="shared" si="0"/>
        <v>460</v>
      </c>
      <c r="F33" s="72">
        <f t="shared" si="3"/>
        <v>2760</v>
      </c>
      <c r="G33" s="70">
        <f t="shared" si="7"/>
        <v>2900</v>
      </c>
      <c r="H33" s="71">
        <f t="shared" si="1"/>
        <v>580</v>
      </c>
      <c r="I33" s="72">
        <f t="shared" si="2"/>
        <v>3480</v>
      </c>
      <c r="J33" s="73">
        <v>1708.33</v>
      </c>
      <c r="K33" s="83">
        <f t="shared" si="5"/>
        <v>341.666</v>
      </c>
      <c r="L33" s="84">
        <f t="shared" si="6"/>
        <v>2049.996</v>
      </c>
      <c r="M33" s="2"/>
    </row>
    <row r="34" spans="1:13" ht="24.75">
      <c r="A34" s="404"/>
      <c r="B34" s="68" t="s">
        <v>105</v>
      </c>
      <c r="C34" s="69" t="s">
        <v>3</v>
      </c>
      <c r="D34" s="70">
        <v>2400</v>
      </c>
      <c r="E34" s="71">
        <f t="shared" si="0"/>
        <v>480</v>
      </c>
      <c r="F34" s="72">
        <f t="shared" si="3"/>
        <v>2880</v>
      </c>
      <c r="G34" s="70">
        <f t="shared" si="7"/>
        <v>3000</v>
      </c>
      <c r="H34" s="71">
        <f t="shared" si="1"/>
        <v>600</v>
      </c>
      <c r="I34" s="72">
        <f t="shared" si="2"/>
        <v>3600</v>
      </c>
      <c r="J34" s="73">
        <v>1791.67</v>
      </c>
      <c r="K34" s="83">
        <f t="shared" si="5"/>
        <v>358.33400000000006</v>
      </c>
      <c r="L34" s="84">
        <f t="shared" si="6"/>
        <v>2150.004</v>
      </c>
      <c r="M34" s="2"/>
    </row>
    <row r="35" spans="1:13" ht="24.75">
      <c r="A35" s="404"/>
      <c r="B35" s="77" t="s">
        <v>107</v>
      </c>
      <c r="C35" s="69" t="s">
        <v>3</v>
      </c>
      <c r="D35" s="70">
        <v>1550</v>
      </c>
      <c r="E35" s="71">
        <f t="shared" si="0"/>
        <v>310</v>
      </c>
      <c r="F35" s="72">
        <f>D35+E35</f>
        <v>1860</v>
      </c>
      <c r="G35" s="70">
        <f t="shared" si="7"/>
        <v>2150</v>
      </c>
      <c r="H35" s="71">
        <f t="shared" si="1"/>
        <v>430</v>
      </c>
      <c r="I35" s="72">
        <f>G35+H35</f>
        <v>2580</v>
      </c>
      <c r="J35" s="73">
        <v>1250</v>
      </c>
      <c r="K35" s="83">
        <f t="shared" si="5"/>
        <v>250</v>
      </c>
      <c r="L35" s="84">
        <f t="shared" si="6"/>
        <v>1500</v>
      </c>
      <c r="M35" s="2"/>
    </row>
    <row r="36" spans="1:13" ht="25.5" thickBot="1">
      <c r="A36" s="405"/>
      <c r="B36" s="68" t="s">
        <v>108</v>
      </c>
      <c r="C36" s="69" t="s">
        <v>3</v>
      </c>
      <c r="D36" s="70">
        <v>1600</v>
      </c>
      <c r="E36" s="71">
        <f t="shared" si="0"/>
        <v>320</v>
      </c>
      <c r="F36" s="72">
        <f t="shared" si="3"/>
        <v>1920</v>
      </c>
      <c r="G36" s="79">
        <f t="shared" si="7"/>
        <v>2200</v>
      </c>
      <c r="H36" s="80">
        <f t="shared" si="1"/>
        <v>440</v>
      </c>
      <c r="I36" s="81">
        <f t="shared" si="2"/>
        <v>2640</v>
      </c>
      <c r="J36" s="106">
        <v>1333.33</v>
      </c>
      <c r="K36" s="80">
        <f t="shared" si="5"/>
        <v>266.666</v>
      </c>
      <c r="L36" s="81">
        <f t="shared" si="6"/>
        <v>1599.9959999999999</v>
      </c>
      <c r="M36" s="2"/>
    </row>
    <row r="37" spans="1:13" ht="69" customHeight="1" thickBot="1">
      <c r="A37" s="86" t="s">
        <v>78</v>
      </c>
      <c r="B37" s="87" t="s">
        <v>104</v>
      </c>
      <c r="C37" s="88" t="s">
        <v>3</v>
      </c>
      <c r="D37" s="89">
        <f>F37/1.2</f>
        <v>1416.6666666666667</v>
      </c>
      <c r="E37" s="90">
        <f>F37-D37</f>
        <v>283.33333333333326</v>
      </c>
      <c r="F37" s="91">
        <v>1700</v>
      </c>
      <c r="G37" s="89"/>
      <c r="H37" s="90"/>
      <c r="I37" s="91"/>
      <c r="J37" s="107"/>
      <c r="K37" s="90"/>
      <c r="L37" s="91"/>
      <c r="M37" s="2"/>
    </row>
    <row r="38" spans="1:13" ht="66.75" customHeight="1" thickBot="1">
      <c r="A38" s="86" t="s">
        <v>124</v>
      </c>
      <c r="B38" s="87" t="s">
        <v>104</v>
      </c>
      <c r="C38" s="88" t="s">
        <v>3</v>
      </c>
      <c r="D38" s="89"/>
      <c r="E38" s="90"/>
      <c r="F38" s="91"/>
      <c r="G38" s="96"/>
      <c r="H38" s="97"/>
      <c r="I38" s="98"/>
      <c r="J38" s="107">
        <v>1166.67</v>
      </c>
      <c r="K38" s="90">
        <f>J38*0.2</f>
        <v>233.33400000000003</v>
      </c>
      <c r="L38" s="91">
        <f>J38+K38</f>
        <v>1400.0040000000001</v>
      </c>
      <c r="M38" s="2"/>
    </row>
    <row r="39" spans="1:13" ht="50.25" thickBot="1">
      <c r="A39" s="86" t="s">
        <v>125</v>
      </c>
      <c r="B39" s="87" t="s">
        <v>104</v>
      </c>
      <c r="C39" s="88" t="s">
        <v>3</v>
      </c>
      <c r="D39" s="89"/>
      <c r="E39" s="90"/>
      <c r="F39" s="91"/>
      <c r="G39" s="96"/>
      <c r="H39" s="97"/>
      <c r="I39" s="98"/>
      <c r="J39" s="107">
        <v>1083.33</v>
      </c>
      <c r="K39" s="90">
        <f>J39*0.2</f>
        <v>216.666</v>
      </c>
      <c r="L39" s="91">
        <f>J39+K39</f>
        <v>1299.9959999999999</v>
      </c>
      <c r="M39" s="2"/>
    </row>
    <row r="40" spans="1:13" ht="68.25" customHeight="1" thickBot="1">
      <c r="A40" s="86" t="s">
        <v>78</v>
      </c>
      <c r="B40" s="87" t="s">
        <v>106</v>
      </c>
      <c r="C40" s="88" t="s">
        <v>3</v>
      </c>
      <c r="D40" s="89"/>
      <c r="E40" s="90"/>
      <c r="F40" s="91"/>
      <c r="G40" s="96"/>
      <c r="H40" s="97"/>
      <c r="I40" s="98"/>
      <c r="J40" s="107">
        <v>916.67</v>
      </c>
      <c r="K40" s="90">
        <f>J40*0.2</f>
        <v>183.334</v>
      </c>
      <c r="L40" s="91">
        <f>J40+K40</f>
        <v>1100.004</v>
      </c>
      <c r="M40" s="2"/>
    </row>
    <row r="41" spans="1:13" ht="89.25" customHeight="1" thickBot="1">
      <c r="A41" s="93" t="s">
        <v>79</v>
      </c>
      <c r="B41" s="94" t="s">
        <v>106</v>
      </c>
      <c r="C41" s="95" t="s">
        <v>3</v>
      </c>
      <c r="D41" s="89">
        <f>F41/1.2</f>
        <v>1416.6666666666667</v>
      </c>
      <c r="E41" s="90">
        <f>F41-D41</f>
        <v>283.33333333333326</v>
      </c>
      <c r="F41" s="91">
        <v>1700</v>
      </c>
      <c r="G41" s="96"/>
      <c r="H41" s="97"/>
      <c r="I41" s="98"/>
      <c r="J41" s="108"/>
      <c r="K41" s="97"/>
      <c r="L41" s="98"/>
      <c r="M41" s="2"/>
    </row>
    <row r="42" spans="1:13" ht="24.75">
      <c r="A42" s="428" t="s">
        <v>29</v>
      </c>
      <c r="B42" s="426" t="s">
        <v>30</v>
      </c>
      <c r="C42" s="61" t="s">
        <v>3</v>
      </c>
      <c r="D42" s="62">
        <v>7083.33</v>
      </c>
      <c r="E42" s="104">
        <f t="shared" si="0"/>
        <v>1416.6660000000002</v>
      </c>
      <c r="F42" s="105">
        <f t="shared" si="3"/>
        <v>8499.996</v>
      </c>
      <c r="G42" s="62"/>
      <c r="H42" s="63"/>
      <c r="I42" s="64"/>
      <c r="J42" s="65"/>
      <c r="K42" s="66"/>
      <c r="L42" s="67"/>
      <c r="M42" s="2"/>
    </row>
    <row r="43" spans="1:13" ht="25.5" thickBot="1">
      <c r="A43" s="404"/>
      <c r="B43" s="440"/>
      <c r="C43" s="69" t="s">
        <v>21</v>
      </c>
      <c r="D43" s="70">
        <v>250.83</v>
      </c>
      <c r="E43" s="83">
        <f t="shared" si="0"/>
        <v>50.166000000000004</v>
      </c>
      <c r="F43" s="84">
        <f t="shared" si="3"/>
        <v>300.99600000000004</v>
      </c>
      <c r="G43" s="70"/>
      <c r="H43" s="71"/>
      <c r="I43" s="72"/>
      <c r="J43" s="73"/>
      <c r="K43" s="74"/>
      <c r="L43" s="75"/>
      <c r="M43" s="2"/>
    </row>
    <row r="44" spans="1:13" ht="24.75">
      <c r="A44" s="404"/>
      <c r="B44" s="426" t="s">
        <v>31</v>
      </c>
      <c r="C44" s="69" t="s">
        <v>3</v>
      </c>
      <c r="D44" s="82">
        <v>6583.33</v>
      </c>
      <c r="E44" s="83">
        <f t="shared" si="0"/>
        <v>1316.6660000000002</v>
      </c>
      <c r="F44" s="84">
        <f t="shared" si="3"/>
        <v>7899.996</v>
      </c>
      <c r="G44" s="70"/>
      <c r="H44" s="71"/>
      <c r="I44" s="72"/>
      <c r="J44" s="73"/>
      <c r="K44" s="74"/>
      <c r="L44" s="75"/>
      <c r="M44" s="2"/>
    </row>
    <row r="45" spans="1:13" ht="25.5" thickBot="1">
      <c r="A45" s="405"/>
      <c r="B45" s="427"/>
      <c r="C45" s="109" t="s">
        <v>21</v>
      </c>
      <c r="D45" s="79">
        <v>233.33</v>
      </c>
      <c r="E45" s="80">
        <f t="shared" si="0"/>
        <v>46.666000000000004</v>
      </c>
      <c r="F45" s="81">
        <f t="shared" si="3"/>
        <v>279.99600000000004</v>
      </c>
      <c r="G45" s="79"/>
      <c r="H45" s="80"/>
      <c r="I45" s="81"/>
      <c r="J45" s="106"/>
      <c r="K45" s="110"/>
      <c r="L45" s="111"/>
      <c r="M45" s="2"/>
    </row>
    <row r="46" spans="1:13" ht="24.75">
      <c r="A46" s="437" t="s">
        <v>23</v>
      </c>
      <c r="B46" s="112" t="s">
        <v>24</v>
      </c>
      <c r="C46" s="61" t="s">
        <v>21</v>
      </c>
      <c r="D46" s="62">
        <v>154.17</v>
      </c>
      <c r="E46" s="104">
        <f t="shared" si="0"/>
        <v>30.834</v>
      </c>
      <c r="F46" s="105">
        <f t="shared" si="3"/>
        <v>185.004</v>
      </c>
      <c r="G46" s="62"/>
      <c r="H46" s="63"/>
      <c r="I46" s="64"/>
      <c r="J46" s="65"/>
      <c r="K46" s="66"/>
      <c r="L46" s="67"/>
      <c r="M46" s="2"/>
    </row>
    <row r="47" spans="1:13" ht="24.75">
      <c r="A47" s="438"/>
      <c r="B47" s="113" t="s">
        <v>20</v>
      </c>
      <c r="C47" s="69" t="s">
        <v>21</v>
      </c>
      <c r="D47" s="70">
        <v>145.83</v>
      </c>
      <c r="E47" s="83">
        <f t="shared" si="0"/>
        <v>29.166000000000004</v>
      </c>
      <c r="F47" s="84">
        <f t="shared" si="3"/>
        <v>174.996</v>
      </c>
      <c r="G47" s="70"/>
      <c r="H47" s="71"/>
      <c r="I47" s="72"/>
      <c r="J47" s="73"/>
      <c r="K47" s="74"/>
      <c r="L47" s="75"/>
      <c r="M47" s="2"/>
    </row>
    <row r="48" spans="1:13" ht="24.75">
      <c r="A48" s="438"/>
      <c r="B48" s="113" t="s">
        <v>22</v>
      </c>
      <c r="C48" s="69" t="s">
        <v>21</v>
      </c>
      <c r="D48" s="70">
        <v>137.5</v>
      </c>
      <c r="E48" s="83">
        <f t="shared" si="0"/>
        <v>27.5</v>
      </c>
      <c r="F48" s="84">
        <f t="shared" si="3"/>
        <v>165</v>
      </c>
      <c r="G48" s="70"/>
      <c r="H48" s="71"/>
      <c r="I48" s="72"/>
      <c r="J48" s="73"/>
      <c r="K48" s="74"/>
      <c r="L48" s="75"/>
      <c r="M48" s="2"/>
    </row>
    <row r="49" spans="1:13" ht="25.5" thickBot="1">
      <c r="A49" s="439"/>
      <c r="B49" s="114" t="s">
        <v>25</v>
      </c>
      <c r="C49" s="109" t="s">
        <v>21</v>
      </c>
      <c r="D49" s="79">
        <v>129.17</v>
      </c>
      <c r="E49" s="80">
        <f t="shared" si="0"/>
        <v>25.834</v>
      </c>
      <c r="F49" s="81">
        <f t="shared" si="3"/>
        <v>155.004</v>
      </c>
      <c r="G49" s="79"/>
      <c r="H49" s="80"/>
      <c r="I49" s="81"/>
      <c r="J49" s="106"/>
      <c r="K49" s="110"/>
      <c r="L49" s="111"/>
      <c r="M49" s="2"/>
    </row>
    <row r="50" spans="1:13" ht="25.5" thickBot="1">
      <c r="A50" s="423" t="s">
        <v>34</v>
      </c>
      <c r="B50" s="115" t="s">
        <v>35</v>
      </c>
      <c r="C50" s="95" t="s">
        <v>21</v>
      </c>
      <c r="D50" s="96">
        <v>208.33</v>
      </c>
      <c r="E50" s="97">
        <f t="shared" si="0"/>
        <v>41.666000000000004</v>
      </c>
      <c r="F50" s="98">
        <f t="shared" si="3"/>
        <v>249.996</v>
      </c>
      <c r="G50" s="96"/>
      <c r="H50" s="97"/>
      <c r="I50" s="98"/>
      <c r="J50" s="108"/>
      <c r="K50" s="116"/>
      <c r="L50" s="117"/>
      <c r="M50" s="2"/>
    </row>
    <row r="51" spans="1:13" ht="25.5" thickBot="1">
      <c r="A51" s="424"/>
      <c r="B51" s="115" t="s">
        <v>36</v>
      </c>
      <c r="C51" s="95" t="s">
        <v>21</v>
      </c>
      <c r="D51" s="96">
        <v>266.67</v>
      </c>
      <c r="E51" s="97">
        <f t="shared" si="0"/>
        <v>53.334</v>
      </c>
      <c r="F51" s="98">
        <f t="shared" si="3"/>
        <v>320.004</v>
      </c>
      <c r="G51" s="96"/>
      <c r="H51" s="97"/>
      <c r="I51" s="98"/>
      <c r="J51" s="108"/>
      <c r="K51" s="116"/>
      <c r="L51" s="117"/>
      <c r="M51" s="2"/>
    </row>
    <row r="52" spans="1:13" ht="25.5" thickBot="1">
      <c r="A52" s="118" t="s">
        <v>26</v>
      </c>
      <c r="B52" s="119"/>
      <c r="C52" s="88" t="s">
        <v>28</v>
      </c>
      <c r="D52" s="89">
        <v>10.83</v>
      </c>
      <c r="E52" s="90">
        <f t="shared" si="0"/>
        <v>2.166</v>
      </c>
      <c r="F52" s="91">
        <f t="shared" si="3"/>
        <v>12.996</v>
      </c>
      <c r="G52" s="89"/>
      <c r="H52" s="90"/>
      <c r="I52" s="91"/>
      <c r="J52" s="107"/>
      <c r="K52" s="120"/>
      <c r="L52" s="121"/>
      <c r="M52" s="2"/>
    </row>
    <row r="53" spans="1:13" ht="25.5" thickBot="1">
      <c r="A53" s="118" t="s">
        <v>27</v>
      </c>
      <c r="B53" s="119"/>
      <c r="C53" s="88" t="s">
        <v>28</v>
      </c>
      <c r="D53" s="89">
        <v>13.33</v>
      </c>
      <c r="E53" s="90">
        <f t="shared" si="0"/>
        <v>2.6660000000000004</v>
      </c>
      <c r="F53" s="91">
        <f t="shared" si="3"/>
        <v>15.996</v>
      </c>
      <c r="G53" s="89"/>
      <c r="H53" s="90"/>
      <c r="I53" s="91"/>
      <c r="J53" s="107"/>
      <c r="K53" s="120"/>
      <c r="L53" s="121"/>
      <c r="M53" s="2"/>
    </row>
    <row r="54" spans="1:13" ht="25.5" thickBot="1">
      <c r="A54" s="118" t="s">
        <v>32</v>
      </c>
      <c r="B54" s="119" t="s">
        <v>33</v>
      </c>
      <c r="C54" s="88" t="s">
        <v>3</v>
      </c>
      <c r="D54" s="89">
        <v>1083.33</v>
      </c>
      <c r="E54" s="90">
        <f t="shared" si="0"/>
        <v>216.666</v>
      </c>
      <c r="F54" s="91">
        <f>D54+E54</f>
        <v>1299.9959999999999</v>
      </c>
      <c r="G54" s="89"/>
      <c r="H54" s="90"/>
      <c r="I54" s="91"/>
      <c r="J54" s="107"/>
      <c r="K54" s="120"/>
      <c r="L54" s="121"/>
      <c r="M54" s="2"/>
    </row>
    <row r="55" spans="1:13" ht="25.5" thickBot="1">
      <c r="A55" s="122" t="s">
        <v>9</v>
      </c>
      <c r="B55" s="123"/>
      <c r="C55" s="100" t="s">
        <v>3</v>
      </c>
      <c r="D55" s="101">
        <v>2833.33</v>
      </c>
      <c r="E55" s="102">
        <f t="shared" si="0"/>
        <v>566.666</v>
      </c>
      <c r="F55" s="103">
        <f t="shared" si="3"/>
        <v>3399.996</v>
      </c>
      <c r="G55" s="124"/>
      <c r="H55" s="125"/>
      <c r="I55" s="126"/>
      <c r="J55" s="127"/>
      <c r="K55" s="128"/>
      <c r="L55" s="129"/>
      <c r="M55" s="2"/>
    </row>
    <row r="56" spans="1:13" ht="24.75">
      <c r="A56" s="423" t="s">
        <v>16</v>
      </c>
      <c r="B56" s="112" t="s">
        <v>8</v>
      </c>
      <c r="C56" s="61" t="s">
        <v>3</v>
      </c>
      <c r="D56" s="62">
        <v>483.33</v>
      </c>
      <c r="E56" s="63">
        <f aca="true" t="shared" si="8" ref="E56:E63">D56*0.2</f>
        <v>96.666</v>
      </c>
      <c r="F56" s="64">
        <f aca="true" t="shared" si="9" ref="F56:F63">D56+E56</f>
        <v>579.996</v>
      </c>
      <c r="G56" s="130"/>
      <c r="H56" s="131"/>
      <c r="I56" s="132"/>
      <c r="J56" s="130"/>
      <c r="K56" s="131"/>
      <c r="L56" s="132"/>
      <c r="M56" s="2"/>
    </row>
    <row r="57" spans="1:13" ht="25.5" thickBot="1">
      <c r="A57" s="424"/>
      <c r="B57" s="114" t="s">
        <v>12</v>
      </c>
      <c r="C57" s="109" t="s">
        <v>3</v>
      </c>
      <c r="D57" s="79">
        <v>525</v>
      </c>
      <c r="E57" s="80">
        <f t="shared" si="8"/>
        <v>105</v>
      </c>
      <c r="F57" s="81">
        <f t="shared" si="9"/>
        <v>630</v>
      </c>
      <c r="G57" s="133"/>
      <c r="H57" s="134"/>
      <c r="I57" s="135"/>
      <c r="J57" s="133"/>
      <c r="K57" s="134"/>
      <c r="L57" s="135"/>
      <c r="M57" s="2"/>
    </row>
    <row r="58" spans="1:13" ht="25.5" customHeight="1">
      <c r="A58" s="423" t="s">
        <v>17</v>
      </c>
      <c r="B58" s="60" t="s">
        <v>18</v>
      </c>
      <c r="C58" s="61" t="s">
        <v>3</v>
      </c>
      <c r="D58" s="62">
        <v>466.67</v>
      </c>
      <c r="E58" s="63">
        <f t="shared" si="8"/>
        <v>93.334</v>
      </c>
      <c r="F58" s="64">
        <f t="shared" si="9"/>
        <v>560.004</v>
      </c>
      <c r="G58" s="130"/>
      <c r="H58" s="131"/>
      <c r="I58" s="132"/>
      <c r="J58" s="130"/>
      <c r="K58" s="131"/>
      <c r="L58" s="132"/>
      <c r="M58" s="2"/>
    </row>
    <row r="59" spans="1:13" ht="48.75" customHeight="1" thickBot="1">
      <c r="A59" s="424"/>
      <c r="B59" s="136" t="s">
        <v>19</v>
      </c>
      <c r="C59" s="109" t="s">
        <v>3</v>
      </c>
      <c r="D59" s="79">
        <v>383.33</v>
      </c>
      <c r="E59" s="80">
        <f t="shared" si="8"/>
        <v>76.666</v>
      </c>
      <c r="F59" s="81">
        <f t="shared" si="9"/>
        <v>459.996</v>
      </c>
      <c r="G59" s="137"/>
      <c r="H59" s="138"/>
      <c r="I59" s="139"/>
      <c r="J59" s="137"/>
      <c r="K59" s="138"/>
      <c r="L59" s="139"/>
      <c r="M59" s="2"/>
    </row>
    <row r="60" spans="1:13" ht="29.25" customHeight="1">
      <c r="A60" s="423" t="s">
        <v>14</v>
      </c>
      <c r="B60" s="60" t="s">
        <v>18</v>
      </c>
      <c r="C60" s="61" t="s">
        <v>3</v>
      </c>
      <c r="D60" s="62">
        <v>441.67</v>
      </c>
      <c r="E60" s="63">
        <f t="shared" si="8"/>
        <v>88.334</v>
      </c>
      <c r="F60" s="64">
        <f t="shared" si="9"/>
        <v>530.004</v>
      </c>
      <c r="G60" s="130"/>
      <c r="H60" s="131"/>
      <c r="I60" s="132"/>
      <c r="J60" s="130"/>
      <c r="K60" s="131"/>
      <c r="L60" s="132"/>
      <c r="M60" s="2"/>
    </row>
    <row r="61" spans="1:13" ht="48" customHeight="1" thickBot="1">
      <c r="A61" s="424"/>
      <c r="B61" s="136" t="s">
        <v>19</v>
      </c>
      <c r="C61" s="109" t="s">
        <v>3</v>
      </c>
      <c r="D61" s="79">
        <v>358.33</v>
      </c>
      <c r="E61" s="80">
        <f t="shared" si="8"/>
        <v>71.666</v>
      </c>
      <c r="F61" s="81">
        <f t="shared" si="9"/>
        <v>429.996</v>
      </c>
      <c r="G61" s="137"/>
      <c r="H61" s="138"/>
      <c r="I61" s="139"/>
      <c r="J61" s="137"/>
      <c r="K61" s="138"/>
      <c r="L61" s="139"/>
      <c r="M61" s="2"/>
    </row>
    <row r="62" spans="1:13" ht="24.75">
      <c r="A62" s="423" t="s">
        <v>42</v>
      </c>
      <c r="B62" s="60" t="s">
        <v>18</v>
      </c>
      <c r="C62" s="61" t="s">
        <v>3</v>
      </c>
      <c r="D62" s="62">
        <v>275</v>
      </c>
      <c r="E62" s="63">
        <f t="shared" si="8"/>
        <v>55</v>
      </c>
      <c r="F62" s="64">
        <f t="shared" si="9"/>
        <v>330</v>
      </c>
      <c r="G62" s="130"/>
      <c r="H62" s="131"/>
      <c r="I62" s="132"/>
      <c r="J62" s="130"/>
      <c r="K62" s="131"/>
      <c r="L62" s="132"/>
      <c r="M62" s="2"/>
    </row>
    <row r="63" spans="1:13" ht="25.5" thickBot="1">
      <c r="A63" s="425"/>
      <c r="B63" s="77" t="s">
        <v>19</v>
      </c>
      <c r="C63" s="78" t="s">
        <v>3</v>
      </c>
      <c r="D63" s="82">
        <v>216.67</v>
      </c>
      <c r="E63" s="83">
        <f t="shared" si="8"/>
        <v>43.334</v>
      </c>
      <c r="F63" s="84">
        <f t="shared" si="9"/>
        <v>260.004</v>
      </c>
      <c r="G63" s="140"/>
      <c r="H63" s="141"/>
      <c r="I63" s="142"/>
      <c r="J63" s="140"/>
      <c r="K63" s="141"/>
      <c r="L63" s="142"/>
      <c r="M63" s="2"/>
    </row>
    <row r="64" spans="1:12" ht="25.5" thickBot="1">
      <c r="A64" s="143" t="s">
        <v>10</v>
      </c>
      <c r="B64" s="119"/>
      <c r="C64" s="88" t="s">
        <v>3</v>
      </c>
      <c r="D64" s="89">
        <v>83.33</v>
      </c>
      <c r="E64" s="90">
        <f>D64*0.2</f>
        <v>16.666</v>
      </c>
      <c r="F64" s="91">
        <f>D64+E64</f>
        <v>99.996</v>
      </c>
      <c r="G64" s="432"/>
      <c r="H64" s="433"/>
      <c r="I64" s="434"/>
      <c r="J64" s="89"/>
      <c r="K64" s="90"/>
      <c r="L64" s="91"/>
    </row>
    <row r="65" spans="1:12" ht="25.5" thickBot="1">
      <c r="A65" s="144" t="s">
        <v>13</v>
      </c>
      <c r="B65" s="145"/>
      <c r="C65" s="95" t="s">
        <v>3</v>
      </c>
      <c r="D65" s="146">
        <v>25</v>
      </c>
      <c r="E65" s="97">
        <f>D65*0.2</f>
        <v>5</v>
      </c>
      <c r="F65" s="98">
        <f>D65+E65</f>
        <v>30</v>
      </c>
      <c r="G65" s="145"/>
      <c r="H65" s="145"/>
      <c r="I65" s="147"/>
      <c r="J65" s="148"/>
      <c r="K65" s="145"/>
      <c r="L65" s="149"/>
    </row>
    <row r="66" spans="1:12" ht="12.75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9" spans="1:10" ht="21.75">
      <c r="A69" s="158"/>
      <c r="B69" s="441" t="s">
        <v>11</v>
      </c>
      <c r="C69" s="441"/>
      <c r="D69" s="441"/>
      <c r="E69" s="441"/>
      <c r="F69" s="441"/>
      <c r="G69" s="441"/>
      <c r="H69" s="441"/>
      <c r="I69" s="441"/>
      <c r="J69" s="441"/>
    </row>
    <row r="71" spans="2:10" ht="12.75">
      <c r="B71" s="429"/>
      <c r="C71" s="429"/>
      <c r="D71" s="429"/>
      <c r="E71" s="429"/>
      <c r="F71" s="429"/>
      <c r="G71" s="429"/>
      <c r="H71" s="429"/>
      <c r="I71" s="429"/>
      <c r="J71" s="429"/>
    </row>
  </sheetData>
  <sheetProtection/>
  <mergeCells count="35">
    <mergeCell ref="B71:J71"/>
    <mergeCell ref="A16:B16"/>
    <mergeCell ref="G64:I64"/>
    <mergeCell ref="A56:A57"/>
    <mergeCell ref="A17:B17"/>
    <mergeCell ref="A46:A49"/>
    <mergeCell ref="B42:B43"/>
    <mergeCell ref="B69:J69"/>
    <mergeCell ref="A50:A51"/>
    <mergeCell ref="A18:A26"/>
    <mergeCell ref="A66:L66"/>
    <mergeCell ref="A60:A61"/>
    <mergeCell ref="A62:A63"/>
    <mergeCell ref="A58:A59"/>
    <mergeCell ref="B44:B45"/>
    <mergeCell ref="A42:A45"/>
    <mergeCell ref="G2:L2"/>
    <mergeCell ref="E3:L3"/>
    <mergeCell ref="F5:L5"/>
    <mergeCell ref="J14:L14"/>
    <mergeCell ref="H4:L4"/>
    <mergeCell ref="G14:I14"/>
    <mergeCell ref="H6:L6"/>
    <mergeCell ref="A13:L13"/>
    <mergeCell ref="A7:C7"/>
    <mergeCell ref="A12:L12"/>
    <mergeCell ref="A11:L11"/>
    <mergeCell ref="A10:L10"/>
    <mergeCell ref="G17:I17"/>
    <mergeCell ref="A29:A36"/>
    <mergeCell ref="C14:C15"/>
    <mergeCell ref="J17:L17"/>
    <mergeCell ref="D17:F17"/>
    <mergeCell ref="D14:F14"/>
    <mergeCell ref="A14:B15"/>
  </mergeCells>
  <printOptions/>
  <pageMargins left="0.6299212598425197" right="0.2362204724409449" top="0.2755905511811024" bottom="0.31496062992125984" header="0.15748031496062992" footer="0.1968503937007874"/>
  <pageSetup fitToHeight="1" fitToWidth="1" horizontalDpi="300" verticalDpi="3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60" zoomScalePageLayoutView="0" workbookViewId="0" topLeftCell="A1">
      <selection activeCell="K18" sqref="K18:K24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21.375" style="0" customWidth="1"/>
    <col min="4" max="4" width="18.00390625" style="0" customWidth="1"/>
    <col min="5" max="5" width="22.125" style="0" customWidth="1"/>
    <col min="6" max="6" width="18.00390625" style="0" customWidth="1"/>
    <col min="7" max="7" width="19.625" style="0" customWidth="1"/>
    <col min="8" max="8" width="18.00390625" style="0" customWidth="1"/>
    <col min="9" max="9" width="19.625" style="0" customWidth="1"/>
    <col min="10" max="10" width="18.00390625" style="0" customWidth="1"/>
    <col min="11" max="11" width="20.375" style="0" customWidth="1"/>
    <col min="12" max="12" width="22.50390625" style="0" customWidth="1"/>
  </cols>
  <sheetData>
    <row r="1" spans="1:12" ht="24.75">
      <c r="A1" s="55"/>
      <c r="B1" s="55"/>
      <c r="C1" s="55"/>
      <c r="D1" s="55"/>
      <c r="E1" s="55"/>
      <c r="F1" s="55"/>
      <c r="G1" s="377" t="s">
        <v>84</v>
      </c>
      <c r="H1" s="377"/>
      <c r="I1" s="377"/>
      <c r="J1" s="377"/>
      <c r="K1" s="377"/>
      <c r="L1" s="377"/>
    </row>
    <row r="2" spans="1:12" ht="24.75">
      <c r="A2" s="55"/>
      <c r="B2" s="55"/>
      <c r="C2" s="55"/>
      <c r="D2" s="55"/>
      <c r="E2" s="55"/>
      <c r="F2" s="55"/>
      <c r="G2" s="380" t="s">
        <v>130</v>
      </c>
      <c r="H2" s="380"/>
      <c r="I2" s="380"/>
      <c r="J2" s="380"/>
      <c r="K2" s="380"/>
      <c r="L2" s="380"/>
    </row>
    <row r="3" spans="1:12" ht="24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>
      <c r="A4" s="55"/>
      <c r="B4" s="55"/>
      <c r="C4" s="55"/>
      <c r="D4" s="55"/>
      <c r="E4" s="55"/>
      <c r="F4" s="55"/>
      <c r="G4" s="377" t="s">
        <v>127</v>
      </c>
      <c r="H4" s="377"/>
      <c r="I4" s="377"/>
      <c r="J4" s="377"/>
      <c r="K4" s="377"/>
      <c r="L4" s="377"/>
    </row>
    <row r="5" spans="1:11" ht="17.25">
      <c r="A5" s="296"/>
      <c r="B5" s="296"/>
      <c r="C5" s="296"/>
      <c r="D5" s="2"/>
      <c r="E5" s="2"/>
      <c r="F5" s="2"/>
      <c r="G5" s="7"/>
      <c r="H5" s="7"/>
      <c r="I5" s="7"/>
      <c r="J5" s="7"/>
      <c r="K5" s="7"/>
    </row>
    <row r="6" spans="1:11" ht="24.75">
      <c r="A6" s="160" t="s">
        <v>133</v>
      </c>
      <c r="B6" s="160"/>
      <c r="C6" s="161"/>
      <c r="D6" s="2"/>
      <c r="E6" s="2"/>
      <c r="F6" s="2"/>
      <c r="G6" s="2"/>
      <c r="H6" s="2"/>
      <c r="I6" s="2"/>
      <c r="J6" s="2"/>
      <c r="K6" s="2"/>
    </row>
    <row r="7" spans="1:11" ht="22.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33.75">
      <c r="A8" s="297" t="s">
        <v>37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42.75" customHeight="1">
      <c r="A9" s="293" t="s">
        <v>43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</row>
    <row r="10" spans="1:12" ht="37.5" customHeight="1">
      <c r="A10" s="442" t="s">
        <v>118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</row>
    <row r="11" spans="1:12" ht="12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5"/>
    </row>
    <row r="12" spans="1:12" ht="21.75" customHeight="1">
      <c r="A12" s="446" t="s">
        <v>134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</row>
    <row r="13" spans="9:11" ht="9" customHeight="1" thickBot="1">
      <c r="I13" s="10"/>
      <c r="J13" s="10"/>
      <c r="K13" s="10"/>
    </row>
    <row r="14" spans="1:12" ht="109.5" customHeight="1">
      <c r="A14" s="306" t="s">
        <v>67</v>
      </c>
      <c r="B14" s="304" t="s">
        <v>44</v>
      </c>
      <c r="C14" s="444" t="s">
        <v>47</v>
      </c>
      <c r="D14" s="445"/>
      <c r="E14" s="444" t="s">
        <v>48</v>
      </c>
      <c r="F14" s="445"/>
      <c r="G14" s="444" t="s">
        <v>49</v>
      </c>
      <c r="H14" s="445"/>
      <c r="I14" s="444" t="s">
        <v>50</v>
      </c>
      <c r="J14" s="445"/>
      <c r="K14" s="300" t="s">
        <v>46</v>
      </c>
      <c r="L14" s="302"/>
    </row>
    <row r="15" spans="1:12" ht="72" customHeight="1" thickBot="1">
      <c r="A15" s="307"/>
      <c r="B15" s="305"/>
      <c r="C15" s="22" t="s">
        <v>89</v>
      </c>
      <c r="D15" s="22" t="s">
        <v>90</v>
      </c>
      <c r="E15" s="22" t="s">
        <v>89</v>
      </c>
      <c r="F15" s="22" t="s">
        <v>90</v>
      </c>
      <c r="G15" s="22" t="s">
        <v>89</v>
      </c>
      <c r="H15" s="22" t="s">
        <v>90</v>
      </c>
      <c r="I15" s="22" t="s">
        <v>89</v>
      </c>
      <c r="J15" s="22" t="s">
        <v>90</v>
      </c>
      <c r="K15" s="22" t="s">
        <v>89</v>
      </c>
      <c r="L15" s="23" t="s">
        <v>90</v>
      </c>
    </row>
    <row r="16" spans="1:12" ht="29.25">
      <c r="A16" s="447" t="s">
        <v>62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9"/>
    </row>
    <row r="17" spans="1:12" ht="83.25" customHeight="1">
      <c r="A17" s="278" t="s">
        <v>68</v>
      </c>
      <c r="B17" s="262"/>
      <c r="C17" s="450" t="s">
        <v>87</v>
      </c>
      <c r="D17" s="451"/>
      <c r="E17" s="451"/>
      <c r="F17" s="451"/>
      <c r="G17" s="451"/>
      <c r="H17" s="451"/>
      <c r="I17" s="451"/>
      <c r="J17" s="452"/>
      <c r="K17" s="450"/>
      <c r="L17" s="453"/>
    </row>
    <row r="18" spans="1:12" ht="32.25">
      <c r="A18" s="163" t="s">
        <v>55</v>
      </c>
      <c r="B18" s="196" t="s">
        <v>137</v>
      </c>
      <c r="C18" s="243"/>
      <c r="D18" s="243"/>
      <c r="E18" s="243"/>
      <c r="F18" s="243"/>
      <c r="G18" s="243"/>
      <c r="H18" s="243"/>
      <c r="I18" s="243"/>
      <c r="J18" s="243"/>
      <c r="K18" s="454"/>
      <c r="L18" s="456"/>
    </row>
    <row r="19" spans="1:12" ht="33">
      <c r="A19" s="244" t="s">
        <v>56</v>
      </c>
      <c r="B19" s="196" t="s">
        <v>137</v>
      </c>
      <c r="C19" s="196"/>
      <c r="D19" s="196"/>
      <c r="E19" s="197"/>
      <c r="F19" s="245"/>
      <c r="G19" s="197">
        <f aca="true" t="shared" si="0" ref="G19:G24">H19/1.2</f>
        <v>2004.1666666666667</v>
      </c>
      <c r="H19" s="245">
        <f>120+'Лист1 (2)'!H20</f>
        <v>2405</v>
      </c>
      <c r="I19" s="197">
        <f aca="true" t="shared" si="1" ref="I19:I24">J19/1.2</f>
        <v>1691.6666666666667</v>
      </c>
      <c r="J19" s="245">
        <f>120+'Лист1 (2)'!J20</f>
        <v>2030</v>
      </c>
      <c r="K19" s="454"/>
      <c r="L19" s="456"/>
    </row>
    <row r="20" spans="1:12" ht="33">
      <c r="A20" s="244" t="s">
        <v>57</v>
      </c>
      <c r="B20" s="196" t="s">
        <v>137</v>
      </c>
      <c r="C20" s="197"/>
      <c r="D20" s="245"/>
      <c r="E20" s="197"/>
      <c r="F20" s="245"/>
      <c r="G20" s="197">
        <f t="shared" si="0"/>
        <v>2437.5</v>
      </c>
      <c r="H20" s="245">
        <f>120+'Лист1 (2)'!H21</f>
        <v>2925</v>
      </c>
      <c r="I20" s="197">
        <f t="shared" si="1"/>
        <v>2162.5</v>
      </c>
      <c r="J20" s="245">
        <f>120+'Лист1 (2)'!J21</f>
        <v>2595</v>
      </c>
      <c r="K20" s="454"/>
      <c r="L20" s="456"/>
    </row>
    <row r="21" spans="1:12" ht="33">
      <c r="A21" s="244" t="s">
        <v>58</v>
      </c>
      <c r="B21" s="196" t="s">
        <v>137</v>
      </c>
      <c r="C21" s="196"/>
      <c r="D21" s="245"/>
      <c r="E21" s="197"/>
      <c r="F21" s="245"/>
      <c r="G21" s="197">
        <f t="shared" si="0"/>
        <v>2791.666666666667</v>
      </c>
      <c r="H21" s="245">
        <f>120+'Лист1 (2)'!H22</f>
        <v>3350</v>
      </c>
      <c r="I21" s="197">
        <f t="shared" si="1"/>
        <v>2545.8333333333335</v>
      </c>
      <c r="J21" s="245">
        <f>120+'Лист1 (2)'!J22</f>
        <v>3055</v>
      </c>
      <c r="K21" s="454"/>
      <c r="L21" s="456"/>
    </row>
    <row r="22" spans="1:12" ht="33">
      <c r="A22" s="244" t="s">
        <v>59</v>
      </c>
      <c r="B22" s="196" t="s">
        <v>137</v>
      </c>
      <c r="C22" s="197"/>
      <c r="D22" s="245"/>
      <c r="E22" s="197"/>
      <c r="F22" s="245"/>
      <c r="G22" s="197">
        <f t="shared" si="0"/>
        <v>2916.666666666667</v>
      </c>
      <c r="H22" s="245">
        <f>120+'Лист1 (2)'!H23</f>
        <v>3500</v>
      </c>
      <c r="I22" s="197">
        <f t="shared" si="1"/>
        <v>2583.3333333333335</v>
      </c>
      <c r="J22" s="245">
        <f>120+'Лист1 (2)'!J23</f>
        <v>3100</v>
      </c>
      <c r="K22" s="454"/>
      <c r="L22" s="456"/>
    </row>
    <row r="23" spans="1:12" ht="33">
      <c r="A23" s="244" t="s">
        <v>60</v>
      </c>
      <c r="B23" s="196" t="s">
        <v>137</v>
      </c>
      <c r="C23" s="197"/>
      <c r="D23" s="245"/>
      <c r="E23" s="197"/>
      <c r="F23" s="245"/>
      <c r="G23" s="197">
        <f t="shared" si="0"/>
        <v>3016.666666666667</v>
      </c>
      <c r="H23" s="245">
        <f>120+'Лист1 (2)'!H24</f>
        <v>3620</v>
      </c>
      <c r="I23" s="197">
        <f t="shared" si="1"/>
        <v>2683.3333333333335</v>
      </c>
      <c r="J23" s="245">
        <f>120+'Лист1 (2)'!J24</f>
        <v>3220</v>
      </c>
      <c r="K23" s="454"/>
      <c r="L23" s="456"/>
    </row>
    <row r="24" spans="1:12" ht="33.75" thickBot="1">
      <c r="A24" s="189" t="s">
        <v>61</v>
      </c>
      <c r="B24" s="190" t="s">
        <v>137</v>
      </c>
      <c r="C24" s="191"/>
      <c r="D24" s="246"/>
      <c r="E24" s="191"/>
      <c r="F24" s="246"/>
      <c r="G24" s="191">
        <f t="shared" si="0"/>
        <v>3225</v>
      </c>
      <c r="H24" s="246">
        <f>120+'Лист1 (2)'!H25</f>
        <v>3870</v>
      </c>
      <c r="I24" s="191">
        <f t="shared" si="1"/>
        <v>2808.3333333333335</v>
      </c>
      <c r="J24" s="246">
        <f>120+'Лист1 (2)'!J25</f>
        <v>3370</v>
      </c>
      <c r="K24" s="455"/>
      <c r="L24" s="457"/>
    </row>
    <row r="25" spans="1:12" ht="29.25">
      <c r="A25" s="447" t="s">
        <v>62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9"/>
    </row>
    <row r="26" spans="1:12" ht="81" customHeight="1">
      <c r="A26" s="278" t="s">
        <v>68</v>
      </c>
      <c r="B26" s="262"/>
      <c r="C26" s="450" t="s">
        <v>114</v>
      </c>
      <c r="D26" s="452"/>
      <c r="E26" s="450" t="s">
        <v>114</v>
      </c>
      <c r="F26" s="452"/>
      <c r="G26" s="450" t="s">
        <v>97</v>
      </c>
      <c r="H26" s="452"/>
      <c r="I26" s="450" t="s">
        <v>97</v>
      </c>
      <c r="J26" s="452"/>
      <c r="K26" s="450" t="s">
        <v>69</v>
      </c>
      <c r="L26" s="453"/>
    </row>
    <row r="27" spans="1:12" ht="32.25">
      <c r="A27" s="163" t="s">
        <v>55</v>
      </c>
      <c r="B27" s="196" t="s">
        <v>137</v>
      </c>
      <c r="C27" s="241"/>
      <c r="D27" s="242"/>
      <c r="E27" s="241"/>
      <c r="F27" s="242"/>
      <c r="G27" s="241"/>
      <c r="H27" s="242"/>
      <c r="I27" s="241"/>
      <c r="J27" s="242"/>
      <c r="K27" s="458">
        <f>L27/1.2</f>
        <v>529.1666666666667</v>
      </c>
      <c r="L27" s="460">
        <v>635</v>
      </c>
    </row>
    <row r="28" spans="1:12" ht="33">
      <c r="A28" s="244" t="s">
        <v>56</v>
      </c>
      <c r="B28" s="196" t="s">
        <v>137</v>
      </c>
      <c r="C28" s="196"/>
      <c r="D28" s="196"/>
      <c r="E28" s="197">
        <f aca="true" t="shared" si="2" ref="E28:E33">F28/1.2</f>
        <v>3889.166666666667</v>
      </c>
      <c r="F28" s="245">
        <f>120+'Лист1 (2)'!F29</f>
        <v>4667</v>
      </c>
      <c r="G28" s="197">
        <f aca="true" t="shared" si="3" ref="G28:G33">H28/1.2</f>
        <v>3583.3333333333335</v>
      </c>
      <c r="H28" s="245">
        <f>120+'Лист1 (2)'!H29</f>
        <v>4300</v>
      </c>
      <c r="I28" s="197">
        <f aca="true" t="shared" si="4" ref="I28:I33">J28/1.2</f>
        <v>2650.8333333333335</v>
      </c>
      <c r="J28" s="245">
        <f>120+'Лист1 (2)'!J29</f>
        <v>3181</v>
      </c>
      <c r="K28" s="458"/>
      <c r="L28" s="461"/>
    </row>
    <row r="29" spans="1:12" ht="33">
      <c r="A29" s="244" t="s">
        <v>57</v>
      </c>
      <c r="B29" s="196" t="s">
        <v>137</v>
      </c>
      <c r="C29" s="197">
        <f>D29/1.2</f>
        <v>13215</v>
      </c>
      <c r="D29" s="245">
        <f>120+'Лист1 (2)'!D30</f>
        <v>15858</v>
      </c>
      <c r="E29" s="197">
        <f t="shared" si="2"/>
        <v>7430.833333333334</v>
      </c>
      <c r="F29" s="245">
        <f>120+'Лист1 (2)'!F30</f>
        <v>8917</v>
      </c>
      <c r="G29" s="197">
        <f t="shared" si="3"/>
        <v>5937.5</v>
      </c>
      <c r="H29" s="245">
        <f>120+'Лист1 (2)'!H30</f>
        <v>7125</v>
      </c>
      <c r="I29" s="197">
        <f t="shared" si="4"/>
        <v>3341.666666666667</v>
      </c>
      <c r="J29" s="245">
        <f>120+'Лист1 (2)'!J30</f>
        <v>4010</v>
      </c>
      <c r="K29" s="458"/>
      <c r="L29" s="461"/>
    </row>
    <row r="30" spans="1:12" ht="33">
      <c r="A30" s="244" t="s">
        <v>58</v>
      </c>
      <c r="B30" s="196" t="s">
        <v>137</v>
      </c>
      <c r="C30" s="197">
        <f>D30/1.2</f>
        <v>14533.333333333334</v>
      </c>
      <c r="D30" s="245">
        <f>120+'Лист1 (2)'!D31</f>
        <v>17440</v>
      </c>
      <c r="E30" s="197">
        <f t="shared" si="2"/>
        <v>8229.166666666668</v>
      </c>
      <c r="F30" s="245">
        <f>120+'Лист1 (2)'!F31</f>
        <v>9875</v>
      </c>
      <c r="G30" s="197">
        <f t="shared" si="3"/>
        <v>6412.5</v>
      </c>
      <c r="H30" s="245">
        <f>120+'Лист1 (2)'!H31</f>
        <v>7695</v>
      </c>
      <c r="I30" s="197">
        <f t="shared" si="4"/>
        <v>3926.666666666667</v>
      </c>
      <c r="J30" s="245">
        <f>120+'Лист1 (2)'!J31</f>
        <v>4712</v>
      </c>
      <c r="K30" s="458"/>
      <c r="L30" s="461"/>
    </row>
    <row r="31" spans="1:12" ht="33">
      <c r="A31" s="244" t="s">
        <v>59</v>
      </c>
      <c r="B31" s="196" t="s">
        <v>137</v>
      </c>
      <c r="C31" s="197">
        <f>D31/1.2</f>
        <v>15945.833333333334</v>
      </c>
      <c r="D31" s="245">
        <f>120+'Лист1 (2)'!D32</f>
        <v>19135</v>
      </c>
      <c r="E31" s="197">
        <f t="shared" si="2"/>
        <v>9575</v>
      </c>
      <c r="F31" s="245">
        <f>120+'Лист1 (2)'!F32</f>
        <v>11490</v>
      </c>
      <c r="G31" s="197">
        <f t="shared" si="3"/>
        <v>7137.5</v>
      </c>
      <c r="H31" s="245">
        <f>120+'Лист1 (2)'!H32</f>
        <v>8565</v>
      </c>
      <c r="I31" s="197">
        <f t="shared" si="4"/>
        <v>4016.666666666667</v>
      </c>
      <c r="J31" s="245">
        <f>120+'Лист1 (2)'!J32</f>
        <v>4820</v>
      </c>
      <c r="K31" s="458"/>
      <c r="L31" s="461"/>
    </row>
    <row r="32" spans="1:12" ht="33">
      <c r="A32" s="244" t="s">
        <v>60</v>
      </c>
      <c r="B32" s="196" t="s">
        <v>137</v>
      </c>
      <c r="C32" s="197">
        <f>D32/1.2</f>
        <v>16322.5</v>
      </c>
      <c r="D32" s="245">
        <f>120+'Лист1 (2)'!D33</f>
        <v>19587</v>
      </c>
      <c r="E32" s="197">
        <f t="shared" si="2"/>
        <v>10820.833333333334</v>
      </c>
      <c r="F32" s="245">
        <f>120+'Лист1 (2)'!F33</f>
        <v>12985</v>
      </c>
      <c r="G32" s="197">
        <f t="shared" si="3"/>
        <v>8162.5</v>
      </c>
      <c r="H32" s="245">
        <f>120+'Лист1 (2)'!H33</f>
        <v>9795</v>
      </c>
      <c r="I32" s="197">
        <f t="shared" si="4"/>
        <v>4100</v>
      </c>
      <c r="J32" s="245">
        <f>120+'Лист1 (2)'!J33</f>
        <v>4920</v>
      </c>
      <c r="K32" s="458"/>
      <c r="L32" s="461"/>
    </row>
    <row r="33" spans="1:12" ht="33.75" thickBot="1">
      <c r="A33" s="189" t="s">
        <v>61</v>
      </c>
      <c r="B33" s="190" t="s">
        <v>137</v>
      </c>
      <c r="C33" s="191">
        <f>D33/1.2</f>
        <v>17264.166666666668</v>
      </c>
      <c r="D33" s="246">
        <f>120+'Лист1 (2)'!D34</f>
        <v>20717</v>
      </c>
      <c r="E33" s="191">
        <f t="shared" si="2"/>
        <v>11688.333333333334</v>
      </c>
      <c r="F33" s="246">
        <f>120+'Лист1 (2)'!F34</f>
        <v>14026</v>
      </c>
      <c r="G33" s="191">
        <f t="shared" si="3"/>
        <v>8612.5</v>
      </c>
      <c r="H33" s="246">
        <f>120+'Лист1 (2)'!H34</f>
        <v>10335</v>
      </c>
      <c r="I33" s="191">
        <f t="shared" si="4"/>
        <v>4183.333333333334</v>
      </c>
      <c r="J33" s="246">
        <f>120+'Лист1 (2)'!J34</f>
        <v>5020</v>
      </c>
      <c r="K33" s="459"/>
      <c r="L33" s="462"/>
    </row>
    <row r="34" spans="1:12" ht="29.25">
      <c r="A34" s="463" t="s">
        <v>71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5"/>
    </row>
    <row r="35" spans="1:12" ht="81.75" customHeight="1">
      <c r="A35" s="278" t="s">
        <v>68</v>
      </c>
      <c r="B35" s="262"/>
      <c r="C35" s="450" t="s">
        <v>88</v>
      </c>
      <c r="D35" s="452"/>
      <c r="E35" s="450" t="s">
        <v>88</v>
      </c>
      <c r="F35" s="452"/>
      <c r="G35" s="450" t="s">
        <v>88</v>
      </c>
      <c r="H35" s="452"/>
      <c r="I35" s="450" t="s">
        <v>88</v>
      </c>
      <c r="J35" s="452"/>
      <c r="K35" s="450" t="s">
        <v>69</v>
      </c>
      <c r="L35" s="453"/>
    </row>
    <row r="36" spans="1:12" ht="33">
      <c r="A36" s="244" t="s">
        <v>55</v>
      </c>
      <c r="B36" s="196" t="s">
        <v>137</v>
      </c>
      <c r="C36" s="196"/>
      <c r="D36" s="196"/>
      <c r="E36" s="196"/>
      <c r="F36" s="196"/>
      <c r="G36" s="196"/>
      <c r="H36" s="196"/>
      <c r="I36" s="196"/>
      <c r="J36" s="196"/>
      <c r="K36" s="466">
        <f>L36/1.2</f>
        <v>516.6666666666667</v>
      </c>
      <c r="L36" s="468">
        <v>620</v>
      </c>
    </row>
    <row r="37" spans="1:12" ht="33">
      <c r="A37" s="244" t="s">
        <v>63</v>
      </c>
      <c r="B37" s="196" t="s">
        <v>137</v>
      </c>
      <c r="C37" s="196"/>
      <c r="D37" s="196"/>
      <c r="E37" s="196"/>
      <c r="F37" s="196"/>
      <c r="G37" s="197">
        <f aca="true" t="shared" si="5" ref="G37:G42">H37/1.2</f>
        <v>1766.6666666666667</v>
      </c>
      <c r="H37" s="245">
        <f>120+'Лист1 (2)'!H38</f>
        <v>2120</v>
      </c>
      <c r="I37" s="197">
        <f aca="true" t="shared" si="6" ref="I37:I42">J37/1.2</f>
        <v>1350</v>
      </c>
      <c r="J37" s="245">
        <f>120+'Лист1 (2)'!J38</f>
        <v>1620</v>
      </c>
      <c r="K37" s="467"/>
      <c r="L37" s="469"/>
    </row>
    <row r="38" spans="1:12" ht="33">
      <c r="A38" s="244" t="s">
        <v>51</v>
      </c>
      <c r="B38" s="196" t="s">
        <v>137</v>
      </c>
      <c r="C38" s="196"/>
      <c r="D38" s="196"/>
      <c r="E38" s="196"/>
      <c r="F38" s="196"/>
      <c r="G38" s="197">
        <f t="shared" si="5"/>
        <v>1933.3333333333335</v>
      </c>
      <c r="H38" s="245">
        <f>120+'Лист1 (2)'!H39</f>
        <v>2320</v>
      </c>
      <c r="I38" s="197">
        <f t="shared" si="6"/>
        <v>1391.6666666666667</v>
      </c>
      <c r="J38" s="245">
        <f>120+'Лист1 (2)'!J39</f>
        <v>1670</v>
      </c>
      <c r="K38" s="467"/>
      <c r="L38" s="469"/>
    </row>
    <row r="39" spans="1:12" ht="33">
      <c r="A39" s="244" t="s">
        <v>58</v>
      </c>
      <c r="B39" s="196" t="s">
        <v>137</v>
      </c>
      <c r="C39" s="196"/>
      <c r="D39" s="196"/>
      <c r="E39" s="197">
        <f>F39/1.2</f>
        <v>2600</v>
      </c>
      <c r="F39" s="245">
        <f>120+'Лист1 (2)'!F40</f>
        <v>3120</v>
      </c>
      <c r="G39" s="197">
        <f t="shared" si="5"/>
        <v>2141.666666666667</v>
      </c>
      <c r="H39" s="245">
        <f>120+'Лист1 (2)'!H40</f>
        <v>2570</v>
      </c>
      <c r="I39" s="197">
        <f t="shared" si="6"/>
        <v>1433.3333333333335</v>
      </c>
      <c r="J39" s="245">
        <f>120+'Лист1 (2)'!J40</f>
        <v>1720</v>
      </c>
      <c r="K39" s="467"/>
      <c r="L39" s="469"/>
    </row>
    <row r="40" spans="1:12" ht="33">
      <c r="A40" s="244" t="s">
        <v>59</v>
      </c>
      <c r="B40" s="196" t="s">
        <v>137</v>
      </c>
      <c r="C40" s="197">
        <f>D40/1.2</f>
        <v>3600</v>
      </c>
      <c r="D40" s="245">
        <f>120+'Лист1 (2)'!D41</f>
        <v>4320</v>
      </c>
      <c r="E40" s="197">
        <f>F40/1.2</f>
        <v>3016.666666666667</v>
      </c>
      <c r="F40" s="245">
        <f>120+'Лист1 (2)'!F41</f>
        <v>3620</v>
      </c>
      <c r="G40" s="197">
        <f t="shared" si="5"/>
        <v>2433.3333333333335</v>
      </c>
      <c r="H40" s="245">
        <f>120+'Лист1 (2)'!H41</f>
        <v>2920</v>
      </c>
      <c r="I40" s="197">
        <f t="shared" si="6"/>
        <v>1475</v>
      </c>
      <c r="J40" s="245">
        <f>120+'Лист1 (2)'!J41</f>
        <v>1770</v>
      </c>
      <c r="K40" s="467"/>
      <c r="L40" s="469"/>
    </row>
    <row r="41" spans="1:12" ht="33">
      <c r="A41" s="244" t="s">
        <v>60</v>
      </c>
      <c r="B41" s="196" t="s">
        <v>137</v>
      </c>
      <c r="C41" s="197">
        <f>D41/1.2</f>
        <v>3933.3333333333335</v>
      </c>
      <c r="D41" s="245">
        <f>120+'Лист1 (2)'!D42</f>
        <v>4720</v>
      </c>
      <c r="E41" s="197">
        <f>F41/1.2</f>
        <v>3433.3333333333335</v>
      </c>
      <c r="F41" s="245">
        <f>120+'Лист1 (2)'!F42</f>
        <v>4120</v>
      </c>
      <c r="G41" s="197">
        <f t="shared" si="5"/>
        <v>2600</v>
      </c>
      <c r="H41" s="245">
        <f>120+'Лист1 (2)'!H42</f>
        <v>3120</v>
      </c>
      <c r="I41" s="197">
        <f t="shared" si="6"/>
        <v>1516.6666666666667</v>
      </c>
      <c r="J41" s="245">
        <f>120+'Лист1 (2)'!J42</f>
        <v>1820</v>
      </c>
      <c r="K41" s="467"/>
      <c r="L41" s="469"/>
    </row>
    <row r="42" spans="1:12" ht="33.75" thickBot="1">
      <c r="A42" s="247" t="s">
        <v>61</v>
      </c>
      <c r="B42" s="248" t="s">
        <v>137</v>
      </c>
      <c r="C42" s="249">
        <f>D42/1.2</f>
        <v>4266.666666666667</v>
      </c>
      <c r="D42" s="245">
        <f>120+'Лист1 (2)'!D43</f>
        <v>5120</v>
      </c>
      <c r="E42" s="249">
        <f>F42/1.2</f>
        <v>3850</v>
      </c>
      <c r="F42" s="245">
        <f>120+'Лист1 (2)'!F43</f>
        <v>4620</v>
      </c>
      <c r="G42" s="249">
        <f t="shared" si="5"/>
        <v>2850</v>
      </c>
      <c r="H42" s="245">
        <f>120+'Лист1 (2)'!H43</f>
        <v>3420</v>
      </c>
      <c r="I42" s="249">
        <f t="shared" si="6"/>
        <v>1558.3333333333335</v>
      </c>
      <c r="J42" s="245">
        <f>120+'Лист1 (2)'!J43</f>
        <v>1870</v>
      </c>
      <c r="K42" s="467"/>
      <c r="L42" s="469"/>
    </row>
    <row r="43" spans="1:12" ht="29.25">
      <c r="A43" s="447" t="s">
        <v>72</v>
      </c>
      <c r="B43" s="448"/>
      <c r="C43" s="470"/>
      <c r="D43" s="470"/>
      <c r="E43" s="470"/>
      <c r="F43" s="470"/>
      <c r="G43" s="470"/>
      <c r="H43" s="470"/>
      <c r="I43" s="470"/>
      <c r="J43" s="470"/>
      <c r="K43" s="448"/>
      <c r="L43" s="449"/>
    </row>
    <row r="44" spans="1:12" ht="81.75" customHeight="1">
      <c r="A44" s="284" t="s">
        <v>68</v>
      </c>
      <c r="B44" s="284"/>
      <c r="C44" s="471"/>
      <c r="D44" s="471"/>
      <c r="E44" s="471"/>
      <c r="F44" s="471"/>
      <c r="G44" s="472" t="s">
        <v>86</v>
      </c>
      <c r="H44" s="472"/>
      <c r="I44" s="471"/>
      <c r="J44" s="471"/>
      <c r="K44" s="473"/>
      <c r="L44" s="474"/>
    </row>
    <row r="45" spans="1:12" ht="33">
      <c r="A45" s="244" t="s">
        <v>65</v>
      </c>
      <c r="B45" s="196" t="s">
        <v>137</v>
      </c>
      <c r="C45" s="197"/>
      <c r="D45" s="250"/>
      <c r="E45" s="197"/>
      <c r="F45" s="250"/>
      <c r="G45" s="197">
        <f>H45/1.2</f>
        <v>558.3333333333334</v>
      </c>
      <c r="H45" s="250">
        <f>120+'Лист1 (2)'!H46</f>
        <v>670</v>
      </c>
      <c r="I45" s="197"/>
      <c r="J45" s="197"/>
      <c r="K45" s="458"/>
      <c r="L45" s="475"/>
    </row>
    <row r="46" spans="1:12" ht="33.75" thickBot="1">
      <c r="A46" s="189" t="s">
        <v>64</v>
      </c>
      <c r="B46" s="190" t="s">
        <v>137</v>
      </c>
      <c r="C46" s="191"/>
      <c r="D46" s="251"/>
      <c r="E46" s="191"/>
      <c r="F46" s="251"/>
      <c r="G46" s="191">
        <f>H46/1.2</f>
        <v>725</v>
      </c>
      <c r="H46" s="250">
        <f>120+'Лист1 (2)'!H47</f>
        <v>870</v>
      </c>
      <c r="I46" s="191"/>
      <c r="J46" s="191"/>
      <c r="K46" s="459"/>
      <c r="L46" s="476"/>
    </row>
    <row r="47" spans="1:12" ht="29.25">
      <c r="A47" s="447" t="s">
        <v>72</v>
      </c>
      <c r="B47" s="448"/>
      <c r="C47" s="470"/>
      <c r="D47" s="470"/>
      <c r="E47" s="470"/>
      <c r="F47" s="470"/>
      <c r="G47" s="470"/>
      <c r="H47" s="470"/>
      <c r="I47" s="470"/>
      <c r="J47" s="470"/>
      <c r="K47" s="448"/>
      <c r="L47" s="449"/>
    </row>
    <row r="48" spans="1:12" ht="84" customHeight="1">
      <c r="A48" s="477" t="s">
        <v>68</v>
      </c>
      <c r="B48" s="260"/>
      <c r="C48" s="454" t="s">
        <v>109</v>
      </c>
      <c r="D48" s="454"/>
      <c r="E48" s="454" t="s">
        <v>109</v>
      </c>
      <c r="F48" s="454"/>
      <c r="G48" s="454" t="s">
        <v>110</v>
      </c>
      <c r="H48" s="454"/>
      <c r="I48" s="450"/>
      <c r="J48" s="452"/>
      <c r="K48" s="262" t="s">
        <v>69</v>
      </c>
      <c r="L48" s="316"/>
    </row>
    <row r="49" spans="1:12" ht="33">
      <c r="A49" s="244" t="s">
        <v>65</v>
      </c>
      <c r="B49" s="196" t="s">
        <v>137</v>
      </c>
      <c r="C49" s="252">
        <f>D49/1.2</f>
        <v>1360.8333333333335</v>
      </c>
      <c r="D49" s="253">
        <f>120+'Лист1 (2)'!D50</f>
        <v>1633</v>
      </c>
      <c r="E49" s="252">
        <f>F49/1.2</f>
        <v>1117.5</v>
      </c>
      <c r="F49" s="253">
        <f>120+'Лист1 (2)'!F50</f>
        <v>1341</v>
      </c>
      <c r="G49" s="252">
        <f>H49/1.2</f>
        <v>808.3333333333334</v>
      </c>
      <c r="H49" s="253">
        <f>120+'Лист1 (2)'!H50</f>
        <v>970</v>
      </c>
      <c r="I49" s="252"/>
      <c r="J49" s="252"/>
      <c r="K49" s="458">
        <f>L49/1.2</f>
        <v>358.33333333333337</v>
      </c>
      <c r="L49" s="475">
        <v>430</v>
      </c>
    </row>
    <row r="50" spans="1:12" ht="33.75" thickBot="1">
      <c r="A50" s="189" t="s">
        <v>64</v>
      </c>
      <c r="B50" s="190" t="s">
        <v>137</v>
      </c>
      <c r="C50" s="191">
        <f>D50/1.2</f>
        <v>1453.3333333333335</v>
      </c>
      <c r="D50" s="254">
        <f>120+'Лист1 (2)'!D51</f>
        <v>1744</v>
      </c>
      <c r="E50" s="191">
        <f>F50/1.2</f>
        <v>1204.1666666666667</v>
      </c>
      <c r="F50" s="254">
        <f>120+'Лист1 (2)'!F51</f>
        <v>1445</v>
      </c>
      <c r="G50" s="191">
        <f>H50/1.2</f>
        <v>866.6666666666667</v>
      </c>
      <c r="H50" s="254">
        <f>120+'Лист1 (2)'!H51</f>
        <v>1040</v>
      </c>
      <c r="I50" s="191"/>
      <c r="J50" s="191"/>
      <c r="K50" s="459"/>
      <c r="L50" s="476"/>
    </row>
    <row r="51" spans="1:12" ht="29.25">
      <c r="A51" s="447" t="s">
        <v>73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9"/>
    </row>
    <row r="52" spans="1:12" ht="81.75" customHeight="1">
      <c r="A52" s="477" t="s">
        <v>68</v>
      </c>
      <c r="B52" s="284"/>
      <c r="C52" s="471"/>
      <c r="D52" s="471"/>
      <c r="E52" s="471"/>
      <c r="F52" s="471"/>
      <c r="G52" s="472" t="s">
        <v>86</v>
      </c>
      <c r="H52" s="472"/>
      <c r="I52" s="471"/>
      <c r="J52" s="471"/>
      <c r="K52" s="471"/>
      <c r="L52" s="478"/>
    </row>
    <row r="53" spans="1:12" ht="33">
      <c r="A53" s="244" t="s">
        <v>65</v>
      </c>
      <c r="B53" s="196" t="s">
        <v>137</v>
      </c>
      <c r="C53" s="197"/>
      <c r="D53" s="250"/>
      <c r="E53" s="197"/>
      <c r="F53" s="250"/>
      <c r="G53" s="197">
        <f>H53/1.2</f>
        <v>533.3333333333334</v>
      </c>
      <c r="H53" s="250">
        <f>120+'Лист1 (2)'!H54</f>
        <v>640</v>
      </c>
      <c r="I53" s="197"/>
      <c r="J53" s="197"/>
      <c r="K53" s="466"/>
      <c r="L53" s="480"/>
    </row>
    <row r="54" spans="1:12" ht="33.75" thickBot="1">
      <c r="A54" s="189" t="s">
        <v>64</v>
      </c>
      <c r="B54" s="190" t="s">
        <v>137</v>
      </c>
      <c r="C54" s="191"/>
      <c r="D54" s="251"/>
      <c r="E54" s="191"/>
      <c r="F54" s="251"/>
      <c r="G54" s="191">
        <f>H54/1.2</f>
        <v>708.3333333333334</v>
      </c>
      <c r="H54" s="251">
        <f>120+'Лист1 (2)'!H55</f>
        <v>850</v>
      </c>
      <c r="I54" s="191"/>
      <c r="J54" s="191"/>
      <c r="K54" s="479"/>
      <c r="L54" s="481"/>
    </row>
    <row r="55" spans="1:12" ht="29.25">
      <c r="A55" s="463" t="s">
        <v>73</v>
      </c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5"/>
    </row>
    <row r="56" spans="1:12" ht="81.75" customHeight="1">
      <c r="A56" s="477" t="s">
        <v>68</v>
      </c>
      <c r="B56" s="260"/>
      <c r="C56" s="454" t="s">
        <v>109</v>
      </c>
      <c r="D56" s="454"/>
      <c r="E56" s="454" t="s">
        <v>109</v>
      </c>
      <c r="F56" s="454"/>
      <c r="G56" s="454" t="s">
        <v>110</v>
      </c>
      <c r="H56" s="454"/>
      <c r="I56" s="450"/>
      <c r="J56" s="452"/>
      <c r="K56" s="262" t="s">
        <v>69</v>
      </c>
      <c r="L56" s="316"/>
    </row>
    <row r="57" spans="1:12" ht="33">
      <c r="A57" s="244" t="s">
        <v>65</v>
      </c>
      <c r="B57" s="196" t="s">
        <v>137</v>
      </c>
      <c r="C57" s="197">
        <f>D57/1.2</f>
        <v>1058.3333333333335</v>
      </c>
      <c r="D57" s="250">
        <f>120+'Лист1 (2)'!D58</f>
        <v>1270</v>
      </c>
      <c r="E57" s="197">
        <f>F57/1.2</f>
        <v>950</v>
      </c>
      <c r="F57" s="250">
        <f>120+'Лист1 (2)'!F58</f>
        <v>1140</v>
      </c>
      <c r="G57" s="197">
        <f>H57/1.2</f>
        <v>741.6666666666667</v>
      </c>
      <c r="H57" s="250">
        <f>120+'Лист1 (2)'!H58</f>
        <v>890</v>
      </c>
      <c r="I57" s="197"/>
      <c r="J57" s="197"/>
      <c r="K57" s="466">
        <f>L57/1.2</f>
        <v>325</v>
      </c>
      <c r="L57" s="480">
        <v>390</v>
      </c>
    </row>
    <row r="58" spans="1:12" ht="33.75" thickBot="1">
      <c r="A58" s="189" t="s">
        <v>64</v>
      </c>
      <c r="B58" s="190" t="s">
        <v>137</v>
      </c>
      <c r="C58" s="191">
        <f>D58/1.2</f>
        <v>1141.6666666666667</v>
      </c>
      <c r="D58" s="250">
        <f>120+'Лист1 (2)'!D59</f>
        <v>1370</v>
      </c>
      <c r="E58" s="191">
        <f>F58/1.2</f>
        <v>1041.6666666666667</v>
      </c>
      <c r="F58" s="250">
        <f>120+'Лист1 (2)'!F59</f>
        <v>1250</v>
      </c>
      <c r="G58" s="191">
        <f>H58/1.2</f>
        <v>808.3333333333334</v>
      </c>
      <c r="H58" s="250">
        <f>120+'Лист1 (2)'!H59</f>
        <v>970</v>
      </c>
      <c r="I58" s="191"/>
      <c r="J58" s="191"/>
      <c r="K58" s="479"/>
      <c r="L58" s="481"/>
    </row>
    <row r="59" spans="1:12" ht="29.25">
      <c r="A59" s="482" t="s">
        <v>74</v>
      </c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4"/>
    </row>
    <row r="60" spans="1:12" ht="83.25" customHeight="1">
      <c r="A60" s="284" t="s">
        <v>68</v>
      </c>
      <c r="B60" s="284"/>
      <c r="C60" s="471"/>
      <c r="D60" s="471"/>
      <c r="E60" s="471"/>
      <c r="F60" s="471"/>
      <c r="G60" s="472" t="s">
        <v>86</v>
      </c>
      <c r="H60" s="472"/>
      <c r="I60" s="471"/>
      <c r="J60" s="471"/>
      <c r="K60" s="471"/>
      <c r="L60" s="471"/>
    </row>
    <row r="61" spans="1:12" ht="33">
      <c r="A61" s="244" t="s">
        <v>65</v>
      </c>
      <c r="B61" s="196" t="s">
        <v>137</v>
      </c>
      <c r="C61" s="197"/>
      <c r="D61" s="250"/>
      <c r="E61" s="197"/>
      <c r="F61" s="250"/>
      <c r="G61" s="197">
        <f>H61/1.2</f>
        <v>535.8333333333334</v>
      </c>
      <c r="H61" s="250">
        <f>120+'Лист1 (2)'!H62</f>
        <v>643</v>
      </c>
      <c r="I61" s="197"/>
      <c r="J61" s="197"/>
      <c r="K61" s="466"/>
      <c r="L61" s="480"/>
    </row>
    <row r="62" spans="1:12" ht="33.75" thickBot="1">
      <c r="A62" s="189" t="s">
        <v>64</v>
      </c>
      <c r="B62" s="190" t="s">
        <v>137</v>
      </c>
      <c r="C62" s="191"/>
      <c r="D62" s="251"/>
      <c r="E62" s="191"/>
      <c r="F62" s="251"/>
      <c r="G62" s="191">
        <f>H62/1.2</f>
        <v>711.6666666666667</v>
      </c>
      <c r="H62" s="250">
        <f>120+'Лист1 (2)'!H63</f>
        <v>854</v>
      </c>
      <c r="I62" s="191"/>
      <c r="J62" s="191"/>
      <c r="K62" s="479"/>
      <c r="L62" s="481"/>
    </row>
    <row r="63" spans="1:12" ht="29.25">
      <c r="A63" s="482" t="s">
        <v>74</v>
      </c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4"/>
    </row>
    <row r="64" spans="1:12" ht="84" customHeight="1">
      <c r="A64" s="477" t="s">
        <v>68</v>
      </c>
      <c r="B64" s="260"/>
      <c r="C64" s="454" t="s">
        <v>109</v>
      </c>
      <c r="D64" s="454"/>
      <c r="E64" s="454" t="s">
        <v>109</v>
      </c>
      <c r="F64" s="454"/>
      <c r="G64" s="454" t="s">
        <v>110</v>
      </c>
      <c r="H64" s="454"/>
      <c r="I64" s="450"/>
      <c r="J64" s="452"/>
      <c r="K64" s="262" t="s">
        <v>69</v>
      </c>
      <c r="L64" s="316"/>
    </row>
    <row r="65" spans="1:12" ht="33">
      <c r="A65" s="244" t="s">
        <v>65</v>
      </c>
      <c r="B65" s="196" t="s">
        <v>137</v>
      </c>
      <c r="C65" s="197">
        <f>D65/1.2</f>
        <v>891.6666666666667</v>
      </c>
      <c r="D65" s="250">
        <f>120+'Лист1 (2)'!D66</f>
        <v>1070</v>
      </c>
      <c r="E65" s="197">
        <f>F65/1.2</f>
        <v>816.6666666666667</v>
      </c>
      <c r="F65" s="250">
        <f>120+'Лист1 (2)'!F66</f>
        <v>980</v>
      </c>
      <c r="G65" s="197">
        <f>H65/1.2</f>
        <v>683.3333333333334</v>
      </c>
      <c r="H65" s="250">
        <f>120+'Лист1 (2)'!H66</f>
        <v>820</v>
      </c>
      <c r="I65" s="197"/>
      <c r="J65" s="197"/>
      <c r="K65" s="466">
        <f>L65/1.2</f>
        <v>325</v>
      </c>
      <c r="L65" s="480">
        <v>390</v>
      </c>
    </row>
    <row r="66" spans="1:12" ht="33.75" thickBot="1">
      <c r="A66" s="189" t="s">
        <v>64</v>
      </c>
      <c r="B66" s="190" t="s">
        <v>137</v>
      </c>
      <c r="C66" s="191">
        <f>D66/1.2</f>
        <v>1016.6666666666667</v>
      </c>
      <c r="D66" s="250">
        <f>120+'Лист1 (2)'!D67</f>
        <v>1220</v>
      </c>
      <c r="E66" s="191">
        <f>F66/1.2</f>
        <v>908.3333333333334</v>
      </c>
      <c r="F66" s="250">
        <f>120+'Лист1 (2)'!F67</f>
        <v>1090</v>
      </c>
      <c r="G66" s="191">
        <f>H66/1.2</f>
        <v>725</v>
      </c>
      <c r="H66" s="250">
        <f>120+'Лист1 (2)'!H67</f>
        <v>870</v>
      </c>
      <c r="I66" s="191"/>
      <c r="J66" s="191"/>
      <c r="K66" s="479"/>
      <c r="L66" s="481"/>
    </row>
    <row r="67" spans="1:12" ht="29.25">
      <c r="A67" s="447" t="s">
        <v>85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9"/>
    </row>
    <row r="68" spans="1:12" ht="81.75" customHeight="1">
      <c r="A68" s="284" t="s">
        <v>68</v>
      </c>
      <c r="B68" s="284"/>
      <c r="C68" s="471"/>
      <c r="D68" s="471"/>
      <c r="E68" s="471"/>
      <c r="F68" s="471"/>
      <c r="G68" s="471"/>
      <c r="H68" s="471"/>
      <c r="I68" s="472" t="s">
        <v>87</v>
      </c>
      <c r="J68" s="472"/>
      <c r="K68" s="471"/>
      <c r="L68" s="471"/>
    </row>
    <row r="69" spans="1:12" ht="33">
      <c r="A69" s="244" t="s">
        <v>53</v>
      </c>
      <c r="B69" s="196" t="s">
        <v>137</v>
      </c>
      <c r="C69" s="197"/>
      <c r="D69" s="250"/>
      <c r="E69" s="197"/>
      <c r="F69" s="250"/>
      <c r="G69" s="197"/>
      <c r="H69" s="250"/>
      <c r="I69" s="197">
        <f>J69/1.2</f>
        <v>564.1666666666667</v>
      </c>
      <c r="J69" s="250">
        <f>120+'Лист1 (2)'!J70</f>
        <v>677</v>
      </c>
      <c r="K69" s="467"/>
      <c r="L69" s="485"/>
    </row>
    <row r="70" spans="1:12" ht="33">
      <c r="A70" s="244" t="s">
        <v>51</v>
      </c>
      <c r="B70" s="196" t="s">
        <v>137</v>
      </c>
      <c r="C70" s="197"/>
      <c r="D70" s="250"/>
      <c r="E70" s="197"/>
      <c r="F70" s="250"/>
      <c r="G70" s="197"/>
      <c r="H70" s="250"/>
      <c r="I70" s="197">
        <f>J70/1.2</f>
        <v>727.5</v>
      </c>
      <c r="J70" s="250">
        <f>120+'Лист1 (2)'!J71</f>
        <v>873</v>
      </c>
      <c r="K70" s="467"/>
      <c r="L70" s="485"/>
    </row>
    <row r="71" spans="1:12" ht="33.75" thickBot="1">
      <c r="A71" s="189" t="s">
        <v>54</v>
      </c>
      <c r="B71" s="190" t="s">
        <v>137</v>
      </c>
      <c r="C71" s="191"/>
      <c r="D71" s="251"/>
      <c r="E71" s="191"/>
      <c r="F71" s="251"/>
      <c r="G71" s="191"/>
      <c r="H71" s="251"/>
      <c r="I71" s="191">
        <f>J71/1.2</f>
        <v>790</v>
      </c>
      <c r="J71" s="250">
        <f>120+'Лист1 (2)'!J72</f>
        <v>948</v>
      </c>
      <c r="K71" s="479"/>
      <c r="L71" s="481"/>
    </row>
    <row r="72" spans="1:12" ht="29.25">
      <c r="A72" s="447" t="s">
        <v>85</v>
      </c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9"/>
    </row>
    <row r="73" spans="1:12" ht="81.75" customHeight="1">
      <c r="A73" s="278" t="s">
        <v>68</v>
      </c>
      <c r="B73" s="262"/>
      <c r="C73" s="260" t="s">
        <v>111</v>
      </c>
      <c r="D73" s="261"/>
      <c r="E73" s="261"/>
      <c r="F73" s="261"/>
      <c r="G73" s="261"/>
      <c r="H73" s="261"/>
      <c r="I73" s="261"/>
      <c r="J73" s="262"/>
      <c r="K73" s="260" t="s">
        <v>69</v>
      </c>
      <c r="L73" s="263"/>
    </row>
    <row r="74" spans="1:12" ht="33">
      <c r="A74" s="244" t="s">
        <v>53</v>
      </c>
      <c r="B74" s="196" t="s">
        <v>137</v>
      </c>
      <c r="C74" s="197">
        <f>D74/1.2</f>
        <v>1183.3333333333335</v>
      </c>
      <c r="D74" s="250">
        <f>120+'Лист1 (2)'!D75</f>
        <v>1420</v>
      </c>
      <c r="E74" s="197">
        <f>F74/1.2</f>
        <v>1141.6666666666667</v>
      </c>
      <c r="F74" s="250">
        <f>120+'Лист1 (2)'!F75</f>
        <v>1370</v>
      </c>
      <c r="G74" s="197">
        <f>H74/1.2</f>
        <v>1083.3333333333335</v>
      </c>
      <c r="H74" s="250">
        <f>120+'Лист1 (2)'!H75</f>
        <v>1300</v>
      </c>
      <c r="I74" s="197">
        <f>J74/1.2</f>
        <v>858.3333333333334</v>
      </c>
      <c r="J74" s="250">
        <f>120+'Лист1 (2)'!J75</f>
        <v>1030</v>
      </c>
      <c r="K74" s="467">
        <f>L74/1.2</f>
        <v>258.33333333333337</v>
      </c>
      <c r="L74" s="485">
        <v>310</v>
      </c>
    </row>
    <row r="75" spans="1:12" ht="33">
      <c r="A75" s="244" t="s">
        <v>51</v>
      </c>
      <c r="B75" s="196" t="s">
        <v>137</v>
      </c>
      <c r="C75" s="197">
        <f>D75/1.2</f>
        <v>1500</v>
      </c>
      <c r="D75" s="250">
        <f>120+'Лист1 (2)'!D76</f>
        <v>1800</v>
      </c>
      <c r="E75" s="197">
        <f>F75/1.2</f>
        <v>1433.3333333333335</v>
      </c>
      <c r="F75" s="250">
        <f>120+'Лист1 (2)'!F76</f>
        <v>1720</v>
      </c>
      <c r="G75" s="197">
        <f>H75/1.2</f>
        <v>1350</v>
      </c>
      <c r="H75" s="250">
        <f>120+'Лист1 (2)'!H76</f>
        <v>1620</v>
      </c>
      <c r="I75" s="197">
        <f>J75/1.2</f>
        <v>1000</v>
      </c>
      <c r="J75" s="250">
        <f>120+'Лист1 (2)'!J76</f>
        <v>1200</v>
      </c>
      <c r="K75" s="467"/>
      <c r="L75" s="485"/>
    </row>
    <row r="76" spans="1:12" ht="33.75" thickBot="1">
      <c r="A76" s="189" t="s">
        <v>54</v>
      </c>
      <c r="B76" s="190" t="s">
        <v>137</v>
      </c>
      <c r="C76" s="191">
        <f>D76/1.2</f>
        <v>1641.6666666666667</v>
      </c>
      <c r="D76" s="251">
        <f>120+'Лист1 (2)'!D77</f>
        <v>1970</v>
      </c>
      <c r="E76" s="191">
        <f>F76/1.2</f>
        <v>1541.6666666666667</v>
      </c>
      <c r="F76" s="251">
        <f>120+'Лист1 (2)'!F77</f>
        <v>1850</v>
      </c>
      <c r="G76" s="191">
        <f>H76/1.2</f>
        <v>1400</v>
      </c>
      <c r="H76" s="251">
        <f>120+'Лист1 (2)'!H77</f>
        <v>1680</v>
      </c>
      <c r="I76" s="191">
        <f>J76/1.2</f>
        <v>1058.3333333333335</v>
      </c>
      <c r="J76" s="251">
        <f>120+'Лист1 (2)'!J77</f>
        <v>1270</v>
      </c>
      <c r="K76" s="479"/>
      <c r="L76" s="481"/>
    </row>
    <row r="77" spans="1:12" ht="12" customHeight="1" thickBot="1">
      <c r="A77" s="183"/>
      <c r="B77" s="184"/>
      <c r="C77" s="185"/>
      <c r="D77" s="186"/>
      <c r="E77" s="185"/>
      <c r="F77" s="186"/>
      <c r="G77" s="185"/>
      <c r="H77" s="186"/>
      <c r="I77" s="185"/>
      <c r="J77" s="186"/>
      <c r="K77" s="187"/>
      <c r="L77" s="188"/>
    </row>
    <row r="78" spans="1:12" ht="59.25" customHeight="1">
      <c r="A78" s="266" t="s">
        <v>81</v>
      </c>
      <c r="B78" s="267"/>
      <c r="C78" s="267"/>
      <c r="D78" s="268"/>
      <c r="E78" s="185"/>
      <c r="F78" s="186"/>
      <c r="G78" s="185"/>
      <c r="H78" s="186"/>
      <c r="I78" s="185"/>
      <c r="J78" s="186"/>
      <c r="K78" s="187"/>
      <c r="L78" s="188"/>
    </row>
    <row r="79" spans="1:12" ht="59.25" customHeight="1">
      <c r="A79" s="29" t="s">
        <v>80</v>
      </c>
      <c r="B79" s="30" t="s">
        <v>44</v>
      </c>
      <c r="C79" s="30" t="s">
        <v>45</v>
      </c>
      <c r="D79" s="31" t="s">
        <v>82</v>
      </c>
      <c r="E79" s="26"/>
      <c r="F79" s="27"/>
      <c r="G79" s="26"/>
      <c r="H79" s="27"/>
      <c r="I79" s="26"/>
      <c r="J79" s="27"/>
      <c r="K79" s="28"/>
      <c r="L79" s="159"/>
    </row>
    <row r="80" spans="1:12" ht="24.75" customHeight="1" thickBot="1">
      <c r="A80" s="189" t="s">
        <v>52</v>
      </c>
      <c r="B80" s="190" t="s">
        <v>137</v>
      </c>
      <c r="C80" s="191">
        <f>D80/1.2</f>
        <v>558.3333333333334</v>
      </c>
      <c r="D80" s="192">
        <f>120+'Лист1 (2)'!D81</f>
        <v>670</v>
      </c>
      <c r="E80" s="26"/>
      <c r="F80" s="27"/>
      <c r="G80" s="26"/>
      <c r="H80" s="27"/>
      <c r="I80" s="26"/>
      <c r="J80" s="27"/>
      <c r="K80" s="28"/>
      <c r="L80" s="159"/>
    </row>
    <row r="81" spans="1:12" ht="12.75" customHeight="1" thickBot="1">
      <c r="A81" s="32"/>
      <c r="B81" s="25"/>
      <c r="C81" s="26"/>
      <c r="D81" s="27"/>
      <c r="E81" s="26"/>
      <c r="F81" s="27"/>
      <c r="G81" s="26"/>
      <c r="H81" s="27"/>
      <c r="I81" s="26"/>
      <c r="J81" s="27"/>
      <c r="K81" s="28"/>
      <c r="L81" s="159"/>
    </row>
    <row r="82" spans="1:12" s="255" customFormat="1" ht="124.5" customHeight="1">
      <c r="A82" s="279" t="s">
        <v>120</v>
      </c>
      <c r="B82" s="280"/>
      <c r="C82" s="280"/>
      <c r="D82" s="280"/>
      <c r="E82" s="280"/>
      <c r="F82" s="280"/>
      <c r="G82" s="281"/>
      <c r="H82" s="194"/>
      <c r="I82" s="275" t="s">
        <v>121</v>
      </c>
      <c r="J82" s="276"/>
      <c r="K82" s="277"/>
      <c r="L82" s="188"/>
    </row>
    <row r="83" spans="1:12" ht="77.25" customHeight="1">
      <c r="A83" s="486" t="s">
        <v>77</v>
      </c>
      <c r="B83" s="487"/>
      <c r="C83" s="487"/>
      <c r="D83" s="488"/>
      <c r="E83" s="30" t="s">
        <v>44</v>
      </c>
      <c r="F83" s="30" t="s">
        <v>91</v>
      </c>
      <c r="G83" s="31" t="s">
        <v>92</v>
      </c>
      <c r="H83" s="33"/>
      <c r="I83" s="34" t="s">
        <v>44</v>
      </c>
      <c r="J83" s="30" t="s">
        <v>91</v>
      </c>
      <c r="K83" s="31" t="s">
        <v>92</v>
      </c>
      <c r="L83" s="159"/>
    </row>
    <row r="84" spans="1:12" ht="60.75" customHeight="1">
      <c r="A84" s="272" t="s">
        <v>138</v>
      </c>
      <c r="B84" s="282"/>
      <c r="C84" s="282"/>
      <c r="D84" s="283"/>
      <c r="E84" s="196" t="s">
        <v>137</v>
      </c>
      <c r="F84" s="197">
        <f>G84/1.2</f>
        <v>275</v>
      </c>
      <c r="G84" s="198">
        <f>40+'Лист1 (2)'!G85</f>
        <v>330</v>
      </c>
      <c r="H84" s="199"/>
      <c r="I84" s="200" t="s">
        <v>137</v>
      </c>
      <c r="J84" s="197">
        <f>K84/1.2</f>
        <v>366.6666666666667</v>
      </c>
      <c r="K84" s="198">
        <f>40+'Лист1 (2)'!K85</f>
        <v>440</v>
      </c>
      <c r="L84" s="159"/>
    </row>
    <row r="85" spans="1:12" ht="33">
      <c r="A85" s="272" t="s">
        <v>139</v>
      </c>
      <c r="B85" s="273"/>
      <c r="C85" s="273"/>
      <c r="D85" s="274"/>
      <c r="E85" s="196" t="s">
        <v>137</v>
      </c>
      <c r="F85" s="197">
        <f>G85/1.2</f>
        <v>200</v>
      </c>
      <c r="G85" s="198">
        <f>40+'Лист1 (2)'!G86</f>
        <v>240</v>
      </c>
      <c r="H85" s="199"/>
      <c r="I85" s="200" t="s">
        <v>137</v>
      </c>
      <c r="J85" s="197">
        <f>K85/1.2</f>
        <v>283.33333333333337</v>
      </c>
      <c r="K85" s="198">
        <f>40+'Лист1 (2)'!K86</f>
        <v>340</v>
      </c>
      <c r="L85" s="159"/>
    </row>
    <row r="86" spans="1:12" ht="33">
      <c r="A86" s="272" t="s">
        <v>140</v>
      </c>
      <c r="B86" s="273"/>
      <c r="C86" s="273"/>
      <c r="D86" s="274"/>
      <c r="E86" s="196" t="s">
        <v>137</v>
      </c>
      <c r="F86" s="197">
        <f>G86/1.2</f>
        <v>183.33333333333334</v>
      </c>
      <c r="G86" s="198">
        <f>40+'Лист1 (2)'!G87</f>
        <v>220</v>
      </c>
      <c r="H86" s="199"/>
      <c r="I86" s="200" t="s">
        <v>137</v>
      </c>
      <c r="J86" s="197">
        <f>K86/1.2</f>
        <v>200</v>
      </c>
      <c r="K86" s="198">
        <f>40+'Лист1 (2)'!K87</f>
        <v>240</v>
      </c>
      <c r="L86" s="159"/>
    </row>
    <row r="87" spans="1:12" ht="59.25" customHeight="1" thickBot="1">
      <c r="A87" s="256" t="s">
        <v>141</v>
      </c>
      <c r="B87" s="257"/>
      <c r="C87" s="257"/>
      <c r="D87" s="258"/>
      <c r="E87" s="190" t="s">
        <v>137</v>
      </c>
      <c r="F87" s="191">
        <f>G87/1.2</f>
        <v>166.66666666666669</v>
      </c>
      <c r="G87" s="201">
        <f>40+'Лист1 (2)'!G88</f>
        <v>200</v>
      </c>
      <c r="H87" s="202"/>
      <c r="I87" s="203" t="s">
        <v>137</v>
      </c>
      <c r="J87" s="191">
        <f>K87/1.2</f>
        <v>183.33333333333334</v>
      </c>
      <c r="K87" s="201">
        <f>40+'Лист1 (2)'!K88</f>
        <v>220</v>
      </c>
      <c r="L87" s="159"/>
    </row>
    <row r="88" spans="1:12" ht="24.75" hidden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8.25" customHeight="1" hidden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51" customHeight="1">
      <c r="A90" s="35"/>
      <c r="B90" s="35"/>
      <c r="C90" s="259" t="s">
        <v>117</v>
      </c>
      <c r="D90" s="259"/>
      <c r="E90" s="259"/>
      <c r="F90" s="259"/>
      <c r="G90" s="259"/>
      <c r="H90" s="259"/>
      <c r="I90" s="259"/>
      <c r="J90" s="259"/>
      <c r="K90" s="259"/>
      <c r="L90" s="35"/>
    </row>
    <row r="91" spans="1:12" ht="47.25" customHeight="1">
      <c r="A91" s="35"/>
      <c r="B91" s="35"/>
      <c r="C91" s="259" t="s">
        <v>112</v>
      </c>
      <c r="D91" s="259"/>
      <c r="E91" s="259"/>
      <c r="F91" s="259"/>
      <c r="G91" s="259"/>
      <c r="H91" s="259"/>
      <c r="I91" s="259"/>
      <c r="J91" s="259"/>
      <c r="K91" s="259"/>
      <c r="L91" s="35"/>
    </row>
  </sheetData>
  <sheetProtection/>
  <mergeCells count="119">
    <mergeCell ref="C90:K90"/>
    <mergeCell ref="C91:K91"/>
    <mergeCell ref="K74:K76"/>
    <mergeCell ref="A82:G82"/>
    <mergeCell ref="I82:K82"/>
    <mergeCell ref="A83:D83"/>
    <mergeCell ref="A84:D84"/>
    <mergeCell ref="A85:D85"/>
    <mergeCell ref="A86:D86"/>
    <mergeCell ref="A87:D87"/>
    <mergeCell ref="L74:L76"/>
    <mergeCell ref="A78:D78"/>
    <mergeCell ref="K69:K71"/>
    <mergeCell ref="L69:L71"/>
    <mergeCell ref="A72:L72"/>
    <mergeCell ref="A73:B73"/>
    <mergeCell ref="C73:J73"/>
    <mergeCell ref="K73:L73"/>
    <mergeCell ref="K65:K66"/>
    <mergeCell ref="L65:L66"/>
    <mergeCell ref="A67:L67"/>
    <mergeCell ref="A68:B68"/>
    <mergeCell ref="C68:D68"/>
    <mergeCell ref="E68:F68"/>
    <mergeCell ref="G68:H68"/>
    <mergeCell ref="I68:J68"/>
    <mergeCell ref="K68:L68"/>
    <mergeCell ref="K61:K62"/>
    <mergeCell ref="L61:L62"/>
    <mergeCell ref="A63:L63"/>
    <mergeCell ref="A64:B64"/>
    <mergeCell ref="C64:D64"/>
    <mergeCell ref="E64:F64"/>
    <mergeCell ref="G64:H64"/>
    <mergeCell ref="I64:J64"/>
    <mergeCell ref="K64:L64"/>
    <mergeCell ref="K57:K58"/>
    <mergeCell ref="L57:L58"/>
    <mergeCell ref="A59:L59"/>
    <mergeCell ref="A60:B60"/>
    <mergeCell ref="C60:D60"/>
    <mergeCell ref="E60:F60"/>
    <mergeCell ref="G60:H60"/>
    <mergeCell ref="I60:J60"/>
    <mergeCell ref="K60:L60"/>
    <mergeCell ref="K53:K54"/>
    <mergeCell ref="L53:L54"/>
    <mergeCell ref="A55:L55"/>
    <mergeCell ref="A56:B56"/>
    <mergeCell ref="C56:D56"/>
    <mergeCell ref="E56:F56"/>
    <mergeCell ref="G56:H56"/>
    <mergeCell ref="I56:J56"/>
    <mergeCell ref="K56:L56"/>
    <mergeCell ref="K49:K50"/>
    <mergeCell ref="L49:L50"/>
    <mergeCell ref="A51:L51"/>
    <mergeCell ref="A52:B52"/>
    <mergeCell ref="C52:D52"/>
    <mergeCell ref="E52:F52"/>
    <mergeCell ref="G52:H52"/>
    <mergeCell ref="I52:J52"/>
    <mergeCell ref="K52:L52"/>
    <mergeCell ref="K45:K46"/>
    <mergeCell ref="L45:L46"/>
    <mergeCell ref="A47:L47"/>
    <mergeCell ref="A48:B48"/>
    <mergeCell ref="C48:D48"/>
    <mergeCell ref="E48:F48"/>
    <mergeCell ref="G48:H48"/>
    <mergeCell ref="I48:J48"/>
    <mergeCell ref="K48:L48"/>
    <mergeCell ref="K36:K42"/>
    <mergeCell ref="L36:L42"/>
    <mergeCell ref="A43:L43"/>
    <mergeCell ref="A44:B44"/>
    <mergeCell ref="C44:D44"/>
    <mergeCell ref="E44:F44"/>
    <mergeCell ref="G44:H44"/>
    <mergeCell ref="I44:J44"/>
    <mergeCell ref="K44:L44"/>
    <mergeCell ref="K27:K33"/>
    <mergeCell ref="L27:L33"/>
    <mergeCell ref="A34:L34"/>
    <mergeCell ref="A35:B35"/>
    <mergeCell ref="C35:D35"/>
    <mergeCell ref="E35:F35"/>
    <mergeCell ref="G35:H35"/>
    <mergeCell ref="I35:J35"/>
    <mergeCell ref="K35:L35"/>
    <mergeCell ref="A25:L25"/>
    <mergeCell ref="A26:B26"/>
    <mergeCell ref="C26:D26"/>
    <mergeCell ref="E26:F26"/>
    <mergeCell ref="G26:H26"/>
    <mergeCell ref="I26:J26"/>
    <mergeCell ref="K26:L26"/>
    <mergeCell ref="A16:L16"/>
    <mergeCell ref="A17:B17"/>
    <mergeCell ref="C17:J17"/>
    <mergeCell ref="K17:L17"/>
    <mergeCell ref="K18:K24"/>
    <mergeCell ref="L18:L24"/>
    <mergeCell ref="A11:K11"/>
    <mergeCell ref="A14:A15"/>
    <mergeCell ref="B14:B15"/>
    <mergeCell ref="C14:D14"/>
    <mergeCell ref="E14:F14"/>
    <mergeCell ref="G14:H14"/>
    <mergeCell ref="I14:J14"/>
    <mergeCell ref="K14:L14"/>
    <mergeCell ref="A12:L12"/>
    <mergeCell ref="A9:L9"/>
    <mergeCell ref="A10:L10"/>
    <mergeCell ref="G1:L1"/>
    <mergeCell ref="G2:L2"/>
    <mergeCell ref="G4:L4"/>
    <mergeCell ref="A5:C5"/>
    <mergeCell ref="A8:L8"/>
  </mergeCells>
  <printOptions/>
  <pageMargins left="0.7086614173228347" right="0.29" top="0.33" bottom="0.17" header="0.28" footer="0.31496062992125984"/>
  <pageSetup fitToHeight="2" horizontalDpi="600" verticalDpi="600" orientation="portrait" paperSize="9" scale="3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</dc:creator>
  <cp:keywords/>
  <dc:description/>
  <cp:lastModifiedBy>XTreme.ws</cp:lastModifiedBy>
  <cp:lastPrinted>2021-03-30T13:15:25Z</cp:lastPrinted>
  <dcterms:created xsi:type="dcterms:W3CDTF">2003-09-25T06:00:52Z</dcterms:created>
  <dcterms:modified xsi:type="dcterms:W3CDTF">2021-05-13T05:25:44Z</dcterms:modified>
  <cp:category/>
  <cp:version/>
  <cp:contentType/>
  <cp:contentStatus/>
</cp:coreProperties>
</file>